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/>
  <mc:AlternateContent xmlns:mc="http://schemas.openxmlformats.org/markup-compatibility/2006">
    <mc:Choice Requires="x15">
      <x15ac:absPath xmlns:x15ac="http://schemas.microsoft.com/office/spreadsheetml/2010/11/ac" url="C:\Users\gojyo06\Desktop\"/>
    </mc:Choice>
  </mc:AlternateContent>
  <xr:revisionPtr revIDLastSave="0" documentId="13_ncr:1_{C0251DB5-9369-4B39-9813-83C7374173EF}" xr6:coauthVersionLast="47" xr6:coauthVersionMax="47" xr10:uidLastSave="{00000000-0000-0000-0000-000000000000}"/>
  <bookViews>
    <workbookView xWindow="-120" yWindow="-120" windowWidth="20730" windowHeight="11760" xr2:uid="{00000000-000D-0000-FFFF-FFFF00000000}"/>
  </bookViews>
  <sheets>
    <sheet name="Sheet1" sheetId="1" r:id="rId1"/>
  </sheets>
  <definedNames>
    <definedName name="_xlnm.Print_Area" localSheetId="0">Sheet1!$A$1:$S$709</definedName>
    <definedName name="_xlnm.Print_Titles" localSheetId="0">Sheet1!$6:$7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702" i="1" l="1" a="1"/>
  <c r="A702" i="1" s="1"/>
  <c r="A9" i="1" a="1"/>
  <c r="A9" i="1" s="1"/>
  <c r="A16" i="1" a="1"/>
  <c r="A16" i="1" s="1"/>
  <c r="A23" i="1" a="1"/>
  <c r="A23" i="1" s="1"/>
  <c r="A30" i="1" a="1"/>
  <c r="A30" i="1" s="1"/>
  <c r="Q701" i="1"/>
  <c r="Q54" i="1"/>
  <c r="Q33" i="1"/>
  <c r="H16" i="1"/>
  <c r="J16" i="1"/>
  <c r="L16" i="1"/>
  <c r="N16" i="1"/>
  <c r="O16" i="1"/>
  <c r="H17" i="1"/>
  <c r="J17" i="1"/>
  <c r="L17" i="1"/>
  <c r="G18" i="1"/>
  <c r="H19" i="1"/>
  <c r="J19" i="1"/>
  <c r="L19" i="1"/>
  <c r="N19" i="1"/>
  <c r="O19" i="1"/>
  <c r="H20" i="1"/>
  <c r="J20" i="1"/>
  <c r="L20" i="1"/>
  <c r="G21" i="1"/>
  <c r="H23" i="1"/>
  <c r="I25" i="1" s="1"/>
  <c r="P23" i="1" s="1"/>
  <c r="J23" i="1"/>
  <c r="L23" i="1"/>
  <c r="N23" i="1"/>
  <c r="O23" i="1"/>
  <c r="H24" i="1"/>
  <c r="J24" i="1"/>
  <c r="L24" i="1"/>
  <c r="G25" i="1"/>
  <c r="H26" i="1"/>
  <c r="J26" i="1"/>
  <c r="L26" i="1"/>
  <c r="N26" i="1"/>
  <c r="O26" i="1"/>
  <c r="H27" i="1"/>
  <c r="J27" i="1"/>
  <c r="L27" i="1"/>
  <c r="G28" i="1"/>
  <c r="H30" i="1"/>
  <c r="J30" i="1"/>
  <c r="L30" i="1"/>
  <c r="N30" i="1"/>
  <c r="O30" i="1"/>
  <c r="H31" i="1"/>
  <c r="J31" i="1"/>
  <c r="L31" i="1"/>
  <c r="G32" i="1"/>
  <c r="H33" i="1"/>
  <c r="J33" i="1"/>
  <c r="L33" i="1"/>
  <c r="N33" i="1"/>
  <c r="O33" i="1"/>
  <c r="H34" i="1"/>
  <c r="J34" i="1"/>
  <c r="K35" i="1" s="1"/>
  <c r="L34" i="1"/>
  <c r="G35" i="1"/>
  <c r="A37" i="1" a="1"/>
  <c r="A37" i="1" s="1"/>
  <c r="H37" i="1"/>
  <c r="J37" i="1"/>
  <c r="L37" i="1"/>
  <c r="N37" i="1"/>
  <c r="O37" i="1"/>
  <c r="H38" i="1"/>
  <c r="J38" i="1"/>
  <c r="L38" i="1"/>
  <c r="G39" i="1"/>
  <c r="H40" i="1"/>
  <c r="J40" i="1"/>
  <c r="L40" i="1"/>
  <c r="N40" i="1"/>
  <c r="O40" i="1"/>
  <c r="H41" i="1"/>
  <c r="J41" i="1"/>
  <c r="L41" i="1"/>
  <c r="G42" i="1"/>
  <c r="A44" i="1" a="1"/>
  <c r="A44" i="1" s="1"/>
  <c r="H44" i="1"/>
  <c r="J44" i="1"/>
  <c r="L44" i="1"/>
  <c r="N44" i="1"/>
  <c r="O44" i="1"/>
  <c r="H45" i="1"/>
  <c r="J45" i="1"/>
  <c r="L45" i="1"/>
  <c r="G46" i="1"/>
  <c r="H47" i="1"/>
  <c r="J47" i="1"/>
  <c r="L47" i="1"/>
  <c r="N47" i="1"/>
  <c r="O47" i="1"/>
  <c r="H48" i="1"/>
  <c r="J48" i="1"/>
  <c r="L48" i="1"/>
  <c r="G49" i="1"/>
  <c r="A51" i="1" a="1"/>
  <c r="A51" i="1" s="1"/>
  <c r="H51" i="1"/>
  <c r="J51" i="1"/>
  <c r="L51" i="1"/>
  <c r="N51" i="1"/>
  <c r="O51" i="1"/>
  <c r="H52" i="1"/>
  <c r="J52" i="1"/>
  <c r="L52" i="1"/>
  <c r="G53" i="1"/>
  <c r="H54" i="1"/>
  <c r="J54" i="1"/>
  <c r="L54" i="1"/>
  <c r="N54" i="1"/>
  <c r="O54" i="1"/>
  <c r="H55" i="1"/>
  <c r="J55" i="1"/>
  <c r="K56" i="1" s="1"/>
  <c r="L55" i="1"/>
  <c r="G56" i="1"/>
  <c r="A58" i="1" a="1"/>
  <c r="A58" i="1" s="1"/>
  <c r="H58" i="1"/>
  <c r="J58" i="1"/>
  <c r="L58" i="1"/>
  <c r="N58" i="1"/>
  <c r="O58" i="1"/>
  <c r="H59" i="1"/>
  <c r="J59" i="1"/>
  <c r="L59" i="1"/>
  <c r="G60" i="1"/>
  <c r="H61" i="1"/>
  <c r="J61" i="1"/>
  <c r="L61" i="1"/>
  <c r="N61" i="1"/>
  <c r="O61" i="1"/>
  <c r="H62" i="1"/>
  <c r="J62" i="1"/>
  <c r="L62" i="1"/>
  <c r="G63" i="1"/>
  <c r="A65" i="1" a="1"/>
  <c r="A65" i="1" s="1"/>
  <c r="H65" i="1"/>
  <c r="J65" i="1"/>
  <c r="L65" i="1"/>
  <c r="N65" i="1"/>
  <c r="O65" i="1"/>
  <c r="H66" i="1"/>
  <c r="J66" i="1"/>
  <c r="L66" i="1"/>
  <c r="G67" i="1"/>
  <c r="H68" i="1"/>
  <c r="J68" i="1"/>
  <c r="L68" i="1"/>
  <c r="N68" i="1"/>
  <c r="O68" i="1"/>
  <c r="H69" i="1"/>
  <c r="J69" i="1"/>
  <c r="L69" i="1"/>
  <c r="G70" i="1"/>
  <c r="A72" i="1" a="1"/>
  <c r="A72" i="1" s="1"/>
  <c r="H72" i="1"/>
  <c r="J72" i="1"/>
  <c r="L72" i="1"/>
  <c r="M74" i="1" s="1"/>
  <c r="R72" i="1" s="1"/>
  <c r="N72" i="1"/>
  <c r="O72" i="1"/>
  <c r="H73" i="1"/>
  <c r="J73" i="1"/>
  <c r="L73" i="1"/>
  <c r="G74" i="1"/>
  <c r="H75" i="1"/>
  <c r="J75" i="1"/>
  <c r="L75" i="1"/>
  <c r="N75" i="1"/>
  <c r="O75" i="1"/>
  <c r="H76" i="1"/>
  <c r="J76" i="1"/>
  <c r="L76" i="1"/>
  <c r="G77" i="1"/>
  <c r="A79" i="1" a="1"/>
  <c r="A79" i="1" s="1"/>
  <c r="H79" i="1"/>
  <c r="J79" i="1"/>
  <c r="L79" i="1"/>
  <c r="N79" i="1"/>
  <c r="O79" i="1"/>
  <c r="H80" i="1"/>
  <c r="J80" i="1"/>
  <c r="L80" i="1"/>
  <c r="G81" i="1"/>
  <c r="H82" i="1"/>
  <c r="J82" i="1"/>
  <c r="L82" i="1"/>
  <c r="N82" i="1"/>
  <c r="O82" i="1"/>
  <c r="H83" i="1"/>
  <c r="J83" i="1"/>
  <c r="L83" i="1"/>
  <c r="G84" i="1"/>
  <c r="A86" i="1" a="1"/>
  <c r="A86" i="1" s="1"/>
  <c r="H86" i="1"/>
  <c r="J86" i="1"/>
  <c r="L86" i="1"/>
  <c r="N86" i="1"/>
  <c r="O86" i="1"/>
  <c r="H87" i="1"/>
  <c r="J87" i="1"/>
  <c r="L87" i="1"/>
  <c r="G88" i="1"/>
  <c r="H89" i="1"/>
  <c r="J89" i="1"/>
  <c r="L89" i="1"/>
  <c r="M91" i="1" s="1"/>
  <c r="R89" i="1" s="1"/>
  <c r="N89" i="1"/>
  <c r="O89" i="1"/>
  <c r="H90" i="1"/>
  <c r="J90" i="1"/>
  <c r="L90" i="1"/>
  <c r="G91" i="1"/>
  <c r="A93" i="1" a="1"/>
  <c r="A93" i="1" s="1"/>
  <c r="H93" i="1"/>
  <c r="J93" i="1"/>
  <c r="L93" i="1"/>
  <c r="M95" i="1" s="1"/>
  <c r="R93" i="1" s="1"/>
  <c r="N93" i="1"/>
  <c r="O93" i="1"/>
  <c r="H94" i="1"/>
  <c r="J94" i="1"/>
  <c r="L94" i="1"/>
  <c r="G95" i="1"/>
  <c r="H96" i="1"/>
  <c r="J96" i="1"/>
  <c r="L96" i="1"/>
  <c r="N96" i="1"/>
  <c r="O96" i="1"/>
  <c r="H97" i="1"/>
  <c r="J97" i="1"/>
  <c r="L97" i="1"/>
  <c r="G98" i="1"/>
  <c r="A100" i="1" a="1"/>
  <c r="A100" i="1" s="1"/>
  <c r="H100" i="1"/>
  <c r="J100" i="1"/>
  <c r="L100" i="1"/>
  <c r="N100" i="1"/>
  <c r="O100" i="1"/>
  <c r="H101" i="1"/>
  <c r="J101" i="1"/>
  <c r="L101" i="1"/>
  <c r="G102" i="1"/>
  <c r="H103" i="1"/>
  <c r="I105" i="1" s="1"/>
  <c r="P103" i="1" s="1"/>
  <c r="J103" i="1"/>
  <c r="L103" i="1"/>
  <c r="N103" i="1"/>
  <c r="O103" i="1"/>
  <c r="H104" i="1"/>
  <c r="J104" i="1"/>
  <c r="L104" i="1"/>
  <c r="G105" i="1"/>
  <c r="A107" i="1" a="1"/>
  <c r="A107" i="1" s="1"/>
  <c r="H107" i="1"/>
  <c r="J107" i="1"/>
  <c r="K109" i="1" s="1"/>
  <c r="Q107" i="1" s="1"/>
  <c r="L107" i="1"/>
  <c r="M109" i="1" s="1"/>
  <c r="R107" i="1" s="1"/>
  <c r="R113" i="1" s="1"/>
  <c r="W113" i="1" s="1"/>
  <c r="N107" i="1"/>
  <c r="O107" i="1"/>
  <c r="H108" i="1"/>
  <c r="J108" i="1"/>
  <c r="L108" i="1"/>
  <c r="G109" i="1"/>
  <c r="H110" i="1"/>
  <c r="J110" i="1"/>
  <c r="L110" i="1"/>
  <c r="M112" i="1" s="1"/>
  <c r="R110" i="1" s="1"/>
  <c r="N110" i="1"/>
  <c r="O110" i="1"/>
  <c r="H111" i="1"/>
  <c r="J111" i="1"/>
  <c r="L111" i="1"/>
  <c r="G112" i="1"/>
  <c r="A114" i="1" a="1"/>
  <c r="A114" i="1" s="1"/>
  <c r="H114" i="1"/>
  <c r="J114" i="1"/>
  <c r="L114" i="1"/>
  <c r="N114" i="1"/>
  <c r="O114" i="1"/>
  <c r="H115" i="1"/>
  <c r="I116" i="1" s="1"/>
  <c r="P114" i="1" s="1"/>
  <c r="J115" i="1"/>
  <c r="L115" i="1"/>
  <c r="G116" i="1"/>
  <c r="H117" i="1"/>
  <c r="J117" i="1"/>
  <c r="L117" i="1"/>
  <c r="N117" i="1"/>
  <c r="O117" i="1"/>
  <c r="H118" i="1"/>
  <c r="J118" i="1"/>
  <c r="L118" i="1"/>
  <c r="M119" i="1" s="1"/>
  <c r="R117" i="1" s="1"/>
  <c r="G119" i="1"/>
  <c r="A121" i="1" a="1"/>
  <c r="A121" i="1" s="1"/>
  <c r="H121" i="1"/>
  <c r="J121" i="1"/>
  <c r="L121" i="1"/>
  <c r="N121" i="1"/>
  <c r="O121" i="1"/>
  <c r="H122" i="1"/>
  <c r="J122" i="1"/>
  <c r="L122" i="1"/>
  <c r="M123" i="1" s="1"/>
  <c r="R121" i="1" s="1"/>
  <c r="G123" i="1"/>
  <c r="H124" i="1"/>
  <c r="J124" i="1"/>
  <c r="L124" i="1"/>
  <c r="N124" i="1"/>
  <c r="O124" i="1"/>
  <c r="H125" i="1"/>
  <c r="J125" i="1"/>
  <c r="L125" i="1"/>
  <c r="G126" i="1"/>
  <c r="A128" i="1" a="1"/>
  <c r="A128" i="1" s="1"/>
  <c r="H128" i="1"/>
  <c r="J128" i="1"/>
  <c r="L128" i="1"/>
  <c r="N128" i="1"/>
  <c r="O128" i="1"/>
  <c r="H129" i="1"/>
  <c r="J129" i="1"/>
  <c r="L129" i="1"/>
  <c r="G130" i="1"/>
  <c r="H131" i="1"/>
  <c r="J131" i="1"/>
  <c r="L131" i="1"/>
  <c r="N131" i="1"/>
  <c r="O131" i="1"/>
  <c r="H132" i="1"/>
  <c r="J132" i="1"/>
  <c r="L132" i="1"/>
  <c r="G133" i="1"/>
  <c r="A135" i="1" a="1"/>
  <c r="A135" i="1" s="1"/>
  <c r="H135" i="1"/>
  <c r="J135" i="1"/>
  <c r="L135" i="1"/>
  <c r="N135" i="1"/>
  <c r="O135" i="1"/>
  <c r="H136" i="1"/>
  <c r="I137" i="1" s="1"/>
  <c r="P135" i="1" s="1"/>
  <c r="J136" i="1"/>
  <c r="L136" i="1"/>
  <c r="G137" i="1"/>
  <c r="H138" i="1"/>
  <c r="J138" i="1"/>
  <c r="L138" i="1"/>
  <c r="N138" i="1"/>
  <c r="O138" i="1"/>
  <c r="H139" i="1"/>
  <c r="J139" i="1"/>
  <c r="L139" i="1"/>
  <c r="G140" i="1"/>
  <c r="A142" i="1" a="1"/>
  <c r="A142" i="1" s="1"/>
  <c r="H142" i="1"/>
  <c r="I144" i="1" s="1"/>
  <c r="P142" i="1" s="1"/>
  <c r="J142" i="1"/>
  <c r="L142" i="1"/>
  <c r="N142" i="1"/>
  <c r="O142" i="1"/>
  <c r="H143" i="1"/>
  <c r="J143" i="1"/>
  <c r="L143" i="1"/>
  <c r="G144" i="1"/>
  <c r="H145" i="1"/>
  <c r="J145" i="1"/>
  <c r="L145" i="1"/>
  <c r="N145" i="1"/>
  <c r="O145" i="1"/>
  <c r="H146" i="1"/>
  <c r="J146" i="1"/>
  <c r="L146" i="1"/>
  <c r="G147" i="1"/>
  <c r="A149" i="1" a="1"/>
  <c r="A149" i="1" s="1"/>
  <c r="H149" i="1"/>
  <c r="J149" i="1"/>
  <c r="L149" i="1"/>
  <c r="N149" i="1"/>
  <c r="O149" i="1"/>
  <c r="H150" i="1"/>
  <c r="J150" i="1"/>
  <c r="L150" i="1"/>
  <c r="G151" i="1"/>
  <c r="H152" i="1"/>
  <c r="I154" i="1" s="1"/>
  <c r="P152" i="1" s="1"/>
  <c r="J152" i="1"/>
  <c r="L152" i="1"/>
  <c r="N152" i="1"/>
  <c r="O152" i="1"/>
  <c r="H153" i="1"/>
  <c r="J153" i="1"/>
  <c r="L153" i="1"/>
  <c r="G154" i="1"/>
  <c r="A156" i="1" a="1"/>
  <c r="A156" i="1" s="1"/>
  <c r="H156" i="1"/>
  <c r="I158" i="1" s="1"/>
  <c r="P156" i="1" s="1"/>
  <c r="J156" i="1"/>
  <c r="L156" i="1"/>
  <c r="N156" i="1"/>
  <c r="O156" i="1"/>
  <c r="H157" i="1"/>
  <c r="J157" i="1"/>
  <c r="L157" i="1"/>
  <c r="G158" i="1"/>
  <c r="H159" i="1"/>
  <c r="J159" i="1"/>
  <c r="L159" i="1"/>
  <c r="M161" i="1" s="1"/>
  <c r="R159" i="1" s="1"/>
  <c r="N159" i="1"/>
  <c r="O159" i="1"/>
  <c r="H160" i="1"/>
  <c r="J160" i="1"/>
  <c r="L160" i="1"/>
  <c r="G161" i="1"/>
  <c r="A163" i="1" a="1"/>
  <c r="A163" i="1" s="1"/>
  <c r="H163" i="1"/>
  <c r="J163" i="1"/>
  <c r="L163" i="1"/>
  <c r="N163" i="1"/>
  <c r="O163" i="1"/>
  <c r="H164" i="1"/>
  <c r="I165" i="1" s="1"/>
  <c r="P163" i="1" s="1"/>
  <c r="J164" i="1"/>
  <c r="L164" i="1"/>
  <c r="M165" i="1" s="1"/>
  <c r="R163" i="1" s="1"/>
  <c r="G165" i="1"/>
  <c r="H166" i="1"/>
  <c r="J166" i="1"/>
  <c r="L166" i="1"/>
  <c r="N166" i="1"/>
  <c r="O166" i="1"/>
  <c r="H167" i="1"/>
  <c r="J167" i="1"/>
  <c r="L167" i="1"/>
  <c r="G168" i="1"/>
  <c r="M168" i="1"/>
  <c r="R166" i="1" s="1"/>
  <c r="A170" i="1" a="1"/>
  <c r="A170" i="1" s="1"/>
  <c r="H170" i="1"/>
  <c r="J170" i="1"/>
  <c r="L170" i="1"/>
  <c r="N170" i="1"/>
  <c r="O170" i="1"/>
  <c r="H171" i="1"/>
  <c r="J171" i="1"/>
  <c r="L171" i="1"/>
  <c r="G172" i="1"/>
  <c r="I172" i="1"/>
  <c r="P170" i="1" s="1"/>
  <c r="H173" i="1"/>
  <c r="I175" i="1" s="1"/>
  <c r="P173" i="1" s="1"/>
  <c r="J173" i="1"/>
  <c r="L173" i="1"/>
  <c r="N173" i="1"/>
  <c r="O173" i="1"/>
  <c r="H174" i="1"/>
  <c r="J174" i="1"/>
  <c r="L174" i="1"/>
  <c r="G175" i="1"/>
  <c r="A177" i="1" a="1"/>
  <c r="A177" i="1" s="1"/>
  <c r="H177" i="1"/>
  <c r="I179" i="1" s="1"/>
  <c r="P177" i="1" s="1"/>
  <c r="J177" i="1"/>
  <c r="K179" i="1" s="1"/>
  <c r="Q177" i="1" s="1"/>
  <c r="L177" i="1"/>
  <c r="M179" i="1" s="1"/>
  <c r="R177" i="1" s="1"/>
  <c r="R183" i="1" s="1"/>
  <c r="W183" i="1" s="1"/>
  <c r="N177" i="1"/>
  <c r="O177" i="1"/>
  <c r="H178" i="1"/>
  <c r="J178" i="1"/>
  <c r="L178" i="1"/>
  <c r="G179" i="1"/>
  <c r="H180" i="1"/>
  <c r="J180" i="1"/>
  <c r="L180" i="1"/>
  <c r="M182" i="1" s="1"/>
  <c r="R180" i="1" s="1"/>
  <c r="N180" i="1"/>
  <c r="O180" i="1"/>
  <c r="H181" i="1"/>
  <c r="J181" i="1"/>
  <c r="L181" i="1"/>
  <c r="G182" i="1"/>
  <c r="A184" i="1" a="1"/>
  <c r="A184" i="1" s="1"/>
  <c r="H184" i="1"/>
  <c r="J184" i="1"/>
  <c r="L184" i="1"/>
  <c r="N184" i="1"/>
  <c r="O184" i="1"/>
  <c r="H185" i="1"/>
  <c r="J185" i="1"/>
  <c r="L185" i="1"/>
  <c r="G186" i="1"/>
  <c r="H187" i="1"/>
  <c r="J187" i="1"/>
  <c r="L187" i="1"/>
  <c r="N187" i="1"/>
  <c r="O187" i="1"/>
  <c r="H188" i="1"/>
  <c r="J188" i="1"/>
  <c r="L188" i="1"/>
  <c r="G189" i="1"/>
  <c r="M189" i="1"/>
  <c r="R187" i="1" s="1"/>
  <c r="A191" i="1" a="1"/>
  <c r="A191" i="1" s="1"/>
  <c r="H191" i="1"/>
  <c r="J191" i="1"/>
  <c r="L191" i="1"/>
  <c r="N191" i="1"/>
  <c r="O191" i="1"/>
  <c r="H192" i="1"/>
  <c r="J192" i="1"/>
  <c r="L192" i="1"/>
  <c r="M193" i="1" s="1"/>
  <c r="R191" i="1" s="1"/>
  <c r="G193" i="1"/>
  <c r="H194" i="1"/>
  <c r="I196" i="1" s="1"/>
  <c r="P194" i="1" s="1"/>
  <c r="J194" i="1"/>
  <c r="L194" i="1"/>
  <c r="M196" i="1" s="1"/>
  <c r="R194" i="1" s="1"/>
  <c r="N194" i="1"/>
  <c r="O194" i="1"/>
  <c r="H195" i="1"/>
  <c r="J195" i="1"/>
  <c r="L195" i="1"/>
  <c r="G196" i="1"/>
  <c r="A198" i="1" a="1"/>
  <c r="A198" i="1" s="1"/>
  <c r="H198" i="1"/>
  <c r="I200" i="1" s="1"/>
  <c r="P198" i="1" s="1"/>
  <c r="J198" i="1"/>
  <c r="L198" i="1"/>
  <c r="N198" i="1"/>
  <c r="O198" i="1"/>
  <c r="H199" i="1"/>
  <c r="J199" i="1"/>
  <c r="L199" i="1"/>
  <c r="G200" i="1"/>
  <c r="H201" i="1"/>
  <c r="J201" i="1"/>
  <c r="L201" i="1"/>
  <c r="N201" i="1"/>
  <c r="O201" i="1"/>
  <c r="H202" i="1"/>
  <c r="J202" i="1"/>
  <c r="L202" i="1"/>
  <c r="G203" i="1"/>
  <c r="A205" i="1" a="1"/>
  <c r="A205" i="1" s="1"/>
  <c r="H205" i="1"/>
  <c r="J205" i="1"/>
  <c r="L205" i="1"/>
  <c r="N205" i="1"/>
  <c r="O205" i="1"/>
  <c r="H206" i="1"/>
  <c r="J206" i="1"/>
  <c r="L206" i="1"/>
  <c r="G207" i="1"/>
  <c r="H208" i="1"/>
  <c r="J208" i="1"/>
  <c r="L208" i="1"/>
  <c r="N208" i="1"/>
  <c r="O208" i="1"/>
  <c r="H209" i="1"/>
  <c r="J209" i="1"/>
  <c r="K210" i="1" s="1"/>
  <c r="Q208" i="1" s="1"/>
  <c r="L209" i="1"/>
  <c r="M210" i="1" s="1"/>
  <c r="R208" i="1" s="1"/>
  <c r="G210" i="1"/>
  <c r="A212" i="1" a="1"/>
  <c r="A212" i="1" s="1"/>
  <c r="H212" i="1"/>
  <c r="J212" i="1"/>
  <c r="L212" i="1"/>
  <c r="N212" i="1"/>
  <c r="O212" i="1"/>
  <c r="H213" i="1"/>
  <c r="J213" i="1"/>
  <c r="L213" i="1"/>
  <c r="G214" i="1"/>
  <c r="H215" i="1"/>
  <c r="J215" i="1"/>
  <c r="L215" i="1"/>
  <c r="N215" i="1"/>
  <c r="O215" i="1"/>
  <c r="H216" i="1"/>
  <c r="J216" i="1"/>
  <c r="L216" i="1"/>
  <c r="G217" i="1"/>
  <c r="A219" i="1" a="1"/>
  <c r="A219" i="1" s="1"/>
  <c r="H219" i="1"/>
  <c r="J219" i="1"/>
  <c r="L219" i="1"/>
  <c r="N219" i="1"/>
  <c r="O219" i="1"/>
  <c r="H220" i="1"/>
  <c r="J220" i="1"/>
  <c r="L220" i="1"/>
  <c r="G221" i="1"/>
  <c r="H222" i="1"/>
  <c r="J222" i="1"/>
  <c r="L222" i="1"/>
  <c r="N222" i="1"/>
  <c r="O222" i="1"/>
  <c r="H223" i="1"/>
  <c r="J223" i="1"/>
  <c r="L223" i="1"/>
  <c r="G224" i="1"/>
  <c r="M224" i="1"/>
  <c r="R222" i="1" s="1"/>
  <c r="A226" i="1" a="1"/>
  <c r="A226" i="1" s="1"/>
  <c r="H226" i="1"/>
  <c r="J226" i="1"/>
  <c r="L226" i="1"/>
  <c r="N226" i="1"/>
  <c r="O226" i="1"/>
  <c r="H227" i="1"/>
  <c r="J227" i="1"/>
  <c r="L227" i="1"/>
  <c r="G228" i="1"/>
  <c r="I228" i="1"/>
  <c r="P226" i="1" s="1"/>
  <c r="H229" i="1"/>
  <c r="I231" i="1" s="1"/>
  <c r="P229" i="1" s="1"/>
  <c r="J229" i="1"/>
  <c r="L229" i="1"/>
  <c r="N229" i="1"/>
  <c r="O229" i="1"/>
  <c r="H230" i="1"/>
  <c r="J230" i="1"/>
  <c r="L230" i="1"/>
  <c r="G231" i="1"/>
  <c r="A233" i="1" a="1"/>
  <c r="A233" i="1" s="1"/>
  <c r="H233" i="1"/>
  <c r="I235" i="1" s="1"/>
  <c r="P233" i="1" s="1"/>
  <c r="J233" i="1"/>
  <c r="L233" i="1"/>
  <c r="M235" i="1" s="1"/>
  <c r="R233" i="1" s="1"/>
  <c r="R239" i="1" s="1"/>
  <c r="W239" i="1" s="1"/>
  <c r="N233" i="1"/>
  <c r="O233" i="1"/>
  <c r="H234" i="1"/>
  <c r="J234" i="1"/>
  <c r="L234" i="1"/>
  <c r="G235" i="1"/>
  <c r="H236" i="1"/>
  <c r="J236" i="1"/>
  <c r="L236" i="1"/>
  <c r="M238" i="1" s="1"/>
  <c r="R236" i="1" s="1"/>
  <c r="N236" i="1"/>
  <c r="O236" i="1"/>
  <c r="H237" i="1"/>
  <c r="J237" i="1"/>
  <c r="L237" i="1"/>
  <c r="G238" i="1"/>
  <c r="A240" i="1" a="1"/>
  <c r="A240" i="1" s="1"/>
  <c r="H240" i="1"/>
  <c r="J240" i="1"/>
  <c r="L240" i="1"/>
  <c r="N240" i="1"/>
  <c r="O240" i="1"/>
  <c r="H241" i="1"/>
  <c r="J241" i="1"/>
  <c r="L241" i="1"/>
  <c r="G242" i="1"/>
  <c r="H243" i="1"/>
  <c r="J243" i="1"/>
  <c r="L243" i="1"/>
  <c r="N243" i="1"/>
  <c r="O243" i="1"/>
  <c r="H244" i="1"/>
  <c r="J244" i="1"/>
  <c r="K245" i="1" s="1"/>
  <c r="Q243" i="1" s="1"/>
  <c r="L244" i="1"/>
  <c r="G245" i="1"/>
  <c r="M245" i="1"/>
  <c r="R243" i="1" s="1"/>
  <c r="A247" i="1" a="1"/>
  <c r="A247" i="1" s="1"/>
  <c r="H247" i="1"/>
  <c r="J247" i="1"/>
  <c r="L247" i="1"/>
  <c r="N247" i="1"/>
  <c r="O247" i="1"/>
  <c r="H248" i="1"/>
  <c r="J248" i="1"/>
  <c r="L248" i="1"/>
  <c r="G249" i="1"/>
  <c r="I249" i="1"/>
  <c r="P247" i="1" s="1"/>
  <c r="H250" i="1"/>
  <c r="J250" i="1"/>
  <c r="K252" i="1" s="1"/>
  <c r="Q250" i="1" s="1"/>
  <c r="L250" i="1"/>
  <c r="N250" i="1"/>
  <c r="O250" i="1"/>
  <c r="H251" i="1"/>
  <c r="J251" i="1"/>
  <c r="L251" i="1"/>
  <c r="M252" i="1" s="1"/>
  <c r="R250" i="1" s="1"/>
  <c r="G252" i="1"/>
  <c r="A254" i="1" a="1"/>
  <c r="A254" i="1" s="1"/>
  <c r="H254" i="1"/>
  <c r="J254" i="1"/>
  <c r="L254" i="1"/>
  <c r="N254" i="1"/>
  <c r="O254" i="1"/>
  <c r="H255" i="1"/>
  <c r="J255" i="1"/>
  <c r="L255" i="1"/>
  <c r="G256" i="1"/>
  <c r="H257" i="1"/>
  <c r="J257" i="1"/>
  <c r="L257" i="1"/>
  <c r="M259" i="1" s="1"/>
  <c r="R257" i="1" s="1"/>
  <c r="N257" i="1"/>
  <c r="O257" i="1"/>
  <c r="H258" i="1"/>
  <c r="J258" i="1"/>
  <c r="L258" i="1"/>
  <c r="G259" i="1"/>
  <c r="A261" i="1" a="1"/>
  <c r="A261" i="1" s="1"/>
  <c r="H261" i="1"/>
  <c r="J261" i="1"/>
  <c r="L261" i="1"/>
  <c r="N261" i="1"/>
  <c r="O261" i="1"/>
  <c r="H262" i="1"/>
  <c r="J262" i="1"/>
  <c r="L262" i="1"/>
  <c r="G263" i="1"/>
  <c r="H264" i="1"/>
  <c r="J264" i="1"/>
  <c r="L264" i="1"/>
  <c r="N264" i="1"/>
  <c r="O264" i="1"/>
  <c r="H265" i="1"/>
  <c r="J265" i="1"/>
  <c r="K266" i="1" s="1"/>
  <c r="Q264" i="1" s="1"/>
  <c r="L265" i="1"/>
  <c r="G266" i="1"/>
  <c r="A268" i="1" a="1"/>
  <c r="A268" i="1" s="1"/>
  <c r="H268" i="1"/>
  <c r="J268" i="1"/>
  <c r="L268" i="1"/>
  <c r="N268" i="1"/>
  <c r="O268" i="1"/>
  <c r="H269" i="1"/>
  <c r="J269" i="1"/>
  <c r="L269" i="1"/>
  <c r="G270" i="1"/>
  <c r="H271" i="1"/>
  <c r="J271" i="1"/>
  <c r="L271" i="1"/>
  <c r="N271" i="1"/>
  <c r="O271" i="1"/>
  <c r="H272" i="1"/>
  <c r="J272" i="1"/>
  <c r="L272" i="1"/>
  <c r="G273" i="1"/>
  <c r="A275" i="1" a="1"/>
  <c r="A275" i="1" s="1"/>
  <c r="H275" i="1"/>
  <c r="J275" i="1"/>
  <c r="K277" i="1" s="1"/>
  <c r="Q275" i="1" s="1"/>
  <c r="L275" i="1"/>
  <c r="N275" i="1"/>
  <c r="O275" i="1"/>
  <c r="H276" i="1"/>
  <c r="J276" i="1"/>
  <c r="L276" i="1"/>
  <c r="G277" i="1"/>
  <c r="H278" i="1"/>
  <c r="J278" i="1"/>
  <c r="L278" i="1"/>
  <c r="N278" i="1"/>
  <c r="O278" i="1"/>
  <c r="H279" i="1"/>
  <c r="J279" i="1"/>
  <c r="L279" i="1"/>
  <c r="G280" i="1"/>
  <c r="A282" i="1" a="1"/>
  <c r="A282" i="1" s="1"/>
  <c r="H282" i="1"/>
  <c r="J282" i="1"/>
  <c r="L282" i="1"/>
  <c r="N282" i="1"/>
  <c r="O282" i="1"/>
  <c r="H283" i="1"/>
  <c r="J283" i="1"/>
  <c r="L283" i="1"/>
  <c r="G284" i="1"/>
  <c r="H285" i="1"/>
  <c r="J285" i="1"/>
  <c r="L285" i="1"/>
  <c r="N285" i="1"/>
  <c r="O285" i="1"/>
  <c r="H286" i="1"/>
  <c r="J286" i="1"/>
  <c r="L286" i="1"/>
  <c r="G287" i="1"/>
  <c r="A289" i="1" a="1"/>
  <c r="A289" i="1" s="1"/>
  <c r="H289" i="1"/>
  <c r="J289" i="1"/>
  <c r="L289" i="1"/>
  <c r="N289" i="1"/>
  <c r="O289" i="1"/>
  <c r="H290" i="1"/>
  <c r="J290" i="1"/>
  <c r="L290" i="1"/>
  <c r="G291" i="1"/>
  <c r="H292" i="1"/>
  <c r="J292" i="1"/>
  <c r="L292" i="1"/>
  <c r="M294" i="1" s="1"/>
  <c r="R292" i="1" s="1"/>
  <c r="N292" i="1"/>
  <c r="O292" i="1"/>
  <c r="H293" i="1"/>
  <c r="J293" i="1"/>
  <c r="L293" i="1"/>
  <c r="G294" i="1"/>
  <c r="A296" i="1" a="1"/>
  <c r="A296" i="1" s="1"/>
  <c r="H296" i="1"/>
  <c r="J296" i="1"/>
  <c r="L296" i="1"/>
  <c r="N296" i="1"/>
  <c r="O296" i="1"/>
  <c r="H297" i="1"/>
  <c r="J297" i="1"/>
  <c r="L297" i="1"/>
  <c r="G298" i="1"/>
  <c r="H299" i="1"/>
  <c r="J299" i="1"/>
  <c r="L299" i="1"/>
  <c r="N299" i="1"/>
  <c r="O299" i="1"/>
  <c r="H300" i="1"/>
  <c r="J300" i="1"/>
  <c r="L300" i="1"/>
  <c r="G301" i="1"/>
  <c r="A303" i="1" a="1"/>
  <c r="A303" i="1" s="1"/>
  <c r="H303" i="1"/>
  <c r="J303" i="1"/>
  <c r="K305" i="1" s="1"/>
  <c r="Q303" i="1" s="1"/>
  <c r="L303" i="1"/>
  <c r="N303" i="1"/>
  <c r="O303" i="1"/>
  <c r="H304" i="1"/>
  <c r="J304" i="1"/>
  <c r="L304" i="1"/>
  <c r="G305" i="1"/>
  <c r="H306" i="1"/>
  <c r="J306" i="1"/>
  <c r="K308" i="1" s="1"/>
  <c r="Q306" i="1" s="1"/>
  <c r="L306" i="1"/>
  <c r="N306" i="1"/>
  <c r="O306" i="1"/>
  <c r="H307" i="1"/>
  <c r="J307" i="1"/>
  <c r="L307" i="1"/>
  <c r="G308" i="1"/>
  <c r="A310" i="1" a="1"/>
  <c r="A310" i="1" s="1"/>
  <c r="H310" i="1"/>
  <c r="J310" i="1"/>
  <c r="L310" i="1"/>
  <c r="N310" i="1"/>
  <c r="O310" i="1"/>
  <c r="H311" i="1"/>
  <c r="J311" i="1"/>
  <c r="L311" i="1"/>
  <c r="G312" i="1"/>
  <c r="H313" i="1"/>
  <c r="J313" i="1"/>
  <c r="L313" i="1"/>
  <c r="N313" i="1"/>
  <c r="O313" i="1"/>
  <c r="H314" i="1"/>
  <c r="J314" i="1"/>
  <c r="L314" i="1"/>
  <c r="G315" i="1"/>
  <c r="A317" i="1" a="1"/>
  <c r="A317" i="1" s="1"/>
  <c r="H317" i="1"/>
  <c r="J317" i="1"/>
  <c r="L317" i="1"/>
  <c r="N317" i="1"/>
  <c r="O317" i="1"/>
  <c r="H318" i="1"/>
  <c r="J318" i="1"/>
  <c r="L318" i="1"/>
  <c r="G319" i="1"/>
  <c r="H320" i="1"/>
  <c r="J320" i="1"/>
  <c r="K322" i="1" s="1"/>
  <c r="Q320" i="1" s="1"/>
  <c r="L320" i="1"/>
  <c r="N320" i="1"/>
  <c r="O320" i="1"/>
  <c r="H321" i="1"/>
  <c r="J321" i="1"/>
  <c r="L321" i="1"/>
  <c r="G322" i="1"/>
  <c r="A324" i="1" a="1"/>
  <c r="A324" i="1" s="1"/>
  <c r="H324" i="1"/>
  <c r="J324" i="1"/>
  <c r="L324" i="1"/>
  <c r="N324" i="1"/>
  <c r="O324" i="1"/>
  <c r="H325" i="1"/>
  <c r="J325" i="1"/>
  <c r="L325" i="1"/>
  <c r="G326" i="1"/>
  <c r="H327" i="1"/>
  <c r="J327" i="1"/>
  <c r="L327" i="1"/>
  <c r="N327" i="1"/>
  <c r="O327" i="1"/>
  <c r="H328" i="1"/>
  <c r="J328" i="1"/>
  <c r="K329" i="1" s="1"/>
  <c r="Q327" i="1" s="1"/>
  <c r="L328" i="1"/>
  <c r="G329" i="1"/>
  <c r="A331" i="1" a="1"/>
  <c r="A331" i="1" s="1"/>
  <c r="H331" i="1"/>
  <c r="J331" i="1"/>
  <c r="L331" i="1"/>
  <c r="N331" i="1"/>
  <c r="O331" i="1"/>
  <c r="H332" i="1"/>
  <c r="J332" i="1"/>
  <c r="L332" i="1"/>
  <c r="G333" i="1"/>
  <c r="H334" i="1"/>
  <c r="J334" i="1"/>
  <c r="L334" i="1"/>
  <c r="N334" i="1"/>
  <c r="O334" i="1"/>
  <c r="H335" i="1"/>
  <c r="J335" i="1"/>
  <c r="L335" i="1"/>
  <c r="G336" i="1"/>
  <c r="A338" i="1" a="1"/>
  <c r="A338" i="1" s="1"/>
  <c r="H338" i="1"/>
  <c r="J338" i="1"/>
  <c r="L338" i="1"/>
  <c r="N338" i="1"/>
  <c r="O338" i="1"/>
  <c r="H339" i="1"/>
  <c r="J339" i="1"/>
  <c r="L339" i="1"/>
  <c r="G340" i="1"/>
  <c r="H341" i="1"/>
  <c r="J341" i="1"/>
  <c r="L341" i="1"/>
  <c r="M343" i="1" s="1"/>
  <c r="R341" i="1" s="1"/>
  <c r="N341" i="1"/>
  <c r="O341" i="1"/>
  <c r="H342" i="1"/>
  <c r="J342" i="1"/>
  <c r="L342" i="1"/>
  <c r="G343" i="1"/>
  <c r="A345" i="1" a="1"/>
  <c r="A345" i="1" s="1"/>
  <c r="H345" i="1"/>
  <c r="J345" i="1"/>
  <c r="L345" i="1"/>
  <c r="N345" i="1"/>
  <c r="O345" i="1"/>
  <c r="H346" i="1"/>
  <c r="J346" i="1"/>
  <c r="L346" i="1"/>
  <c r="G347" i="1"/>
  <c r="H348" i="1"/>
  <c r="J348" i="1"/>
  <c r="L348" i="1"/>
  <c r="N348" i="1"/>
  <c r="O348" i="1"/>
  <c r="H349" i="1"/>
  <c r="J349" i="1"/>
  <c r="L349" i="1"/>
  <c r="G350" i="1"/>
  <c r="A352" i="1" a="1"/>
  <c r="A352" i="1" s="1"/>
  <c r="H352" i="1"/>
  <c r="J352" i="1"/>
  <c r="L352" i="1"/>
  <c r="N352" i="1"/>
  <c r="O352" i="1"/>
  <c r="H353" i="1"/>
  <c r="J353" i="1"/>
  <c r="L353" i="1"/>
  <c r="G354" i="1"/>
  <c r="H355" i="1"/>
  <c r="J355" i="1"/>
  <c r="L355" i="1"/>
  <c r="M357" i="1" s="1"/>
  <c r="R355" i="1" s="1"/>
  <c r="N355" i="1"/>
  <c r="O355" i="1"/>
  <c r="H356" i="1"/>
  <c r="J356" i="1"/>
  <c r="L356" i="1"/>
  <c r="G357" i="1"/>
  <c r="A359" i="1" a="1"/>
  <c r="A359" i="1" s="1"/>
  <c r="H359" i="1"/>
  <c r="I361" i="1" s="1"/>
  <c r="P359" i="1" s="1"/>
  <c r="J359" i="1"/>
  <c r="L359" i="1"/>
  <c r="N359" i="1"/>
  <c r="O359" i="1"/>
  <c r="H360" i="1"/>
  <c r="J360" i="1"/>
  <c r="L360" i="1"/>
  <c r="G361" i="1"/>
  <c r="H362" i="1"/>
  <c r="J362" i="1"/>
  <c r="L362" i="1"/>
  <c r="N362" i="1"/>
  <c r="O362" i="1"/>
  <c r="H363" i="1"/>
  <c r="J363" i="1"/>
  <c r="L363" i="1"/>
  <c r="G364" i="1"/>
  <c r="A366" i="1" a="1"/>
  <c r="A366" i="1" s="1"/>
  <c r="H366" i="1"/>
  <c r="J366" i="1"/>
  <c r="L366" i="1"/>
  <c r="N366" i="1"/>
  <c r="O366" i="1"/>
  <c r="H367" i="1"/>
  <c r="I368" i="1" s="1"/>
  <c r="P366" i="1" s="1"/>
  <c r="J367" i="1"/>
  <c r="L367" i="1"/>
  <c r="G368" i="1"/>
  <c r="H369" i="1"/>
  <c r="J369" i="1"/>
  <c r="L369" i="1"/>
  <c r="N369" i="1"/>
  <c r="O369" i="1"/>
  <c r="H370" i="1"/>
  <c r="J370" i="1"/>
  <c r="K371" i="1" s="1"/>
  <c r="Q369" i="1" s="1"/>
  <c r="L370" i="1"/>
  <c r="G371" i="1"/>
  <c r="A373" i="1" a="1"/>
  <c r="A373" i="1" s="1"/>
  <c r="H373" i="1"/>
  <c r="I375" i="1" s="1"/>
  <c r="P373" i="1" s="1"/>
  <c r="J373" i="1"/>
  <c r="L373" i="1"/>
  <c r="N373" i="1"/>
  <c r="O373" i="1"/>
  <c r="H374" i="1"/>
  <c r="J374" i="1"/>
  <c r="L374" i="1"/>
  <c r="G375" i="1"/>
  <c r="H376" i="1"/>
  <c r="J376" i="1"/>
  <c r="L376" i="1"/>
  <c r="N376" i="1"/>
  <c r="O376" i="1"/>
  <c r="H377" i="1"/>
  <c r="J377" i="1"/>
  <c r="L377" i="1"/>
  <c r="G378" i="1"/>
  <c r="A380" i="1" a="1"/>
  <c r="A380" i="1" s="1"/>
  <c r="H380" i="1"/>
  <c r="J380" i="1"/>
  <c r="L380" i="1"/>
  <c r="N380" i="1"/>
  <c r="O380" i="1"/>
  <c r="H381" i="1"/>
  <c r="I382" i="1" s="1"/>
  <c r="P380" i="1" s="1"/>
  <c r="J381" i="1"/>
  <c r="L381" i="1"/>
  <c r="G382" i="1"/>
  <c r="H383" i="1"/>
  <c r="J383" i="1"/>
  <c r="L383" i="1"/>
  <c r="N383" i="1"/>
  <c r="O383" i="1"/>
  <c r="H384" i="1"/>
  <c r="J384" i="1"/>
  <c r="K385" i="1" s="1"/>
  <c r="Q383" i="1" s="1"/>
  <c r="L384" i="1"/>
  <c r="G385" i="1"/>
  <c r="A387" i="1" a="1"/>
  <c r="A387" i="1" s="1"/>
  <c r="H387" i="1"/>
  <c r="J387" i="1"/>
  <c r="L387" i="1"/>
  <c r="N387" i="1"/>
  <c r="O387" i="1"/>
  <c r="H388" i="1"/>
  <c r="J388" i="1"/>
  <c r="K389" i="1" s="1"/>
  <c r="Q387" i="1" s="1"/>
  <c r="L388" i="1"/>
  <c r="G389" i="1"/>
  <c r="H390" i="1"/>
  <c r="I392" i="1" s="1"/>
  <c r="P390" i="1" s="1"/>
  <c r="J390" i="1"/>
  <c r="L390" i="1"/>
  <c r="N390" i="1"/>
  <c r="O390" i="1"/>
  <c r="H391" i="1"/>
  <c r="J391" i="1"/>
  <c r="L391" i="1"/>
  <c r="G392" i="1"/>
  <c r="A394" i="1" a="1"/>
  <c r="A394" i="1" s="1"/>
  <c r="H394" i="1"/>
  <c r="J394" i="1"/>
  <c r="L394" i="1"/>
  <c r="N394" i="1"/>
  <c r="O394" i="1"/>
  <c r="H395" i="1"/>
  <c r="J395" i="1"/>
  <c r="L395" i="1"/>
  <c r="G396" i="1"/>
  <c r="H397" i="1"/>
  <c r="J397" i="1"/>
  <c r="L397" i="1"/>
  <c r="N397" i="1"/>
  <c r="O397" i="1"/>
  <c r="H398" i="1"/>
  <c r="J398" i="1"/>
  <c r="L398" i="1"/>
  <c r="G399" i="1"/>
  <c r="A401" i="1" a="1"/>
  <c r="A401" i="1" s="1"/>
  <c r="H401" i="1"/>
  <c r="J401" i="1"/>
  <c r="L401" i="1"/>
  <c r="N401" i="1"/>
  <c r="O401" i="1"/>
  <c r="H402" i="1"/>
  <c r="J402" i="1"/>
  <c r="L402" i="1"/>
  <c r="G403" i="1"/>
  <c r="H404" i="1"/>
  <c r="J404" i="1"/>
  <c r="L404" i="1"/>
  <c r="N404" i="1"/>
  <c r="O404" i="1"/>
  <c r="H405" i="1"/>
  <c r="J405" i="1"/>
  <c r="L405" i="1"/>
  <c r="G406" i="1"/>
  <c r="A408" i="1" a="1"/>
  <c r="A408" i="1" s="1"/>
  <c r="H408" i="1"/>
  <c r="J408" i="1"/>
  <c r="L408" i="1"/>
  <c r="N408" i="1"/>
  <c r="O408" i="1"/>
  <c r="H409" i="1"/>
  <c r="J409" i="1"/>
  <c r="L409" i="1"/>
  <c r="G410" i="1"/>
  <c r="H411" i="1"/>
  <c r="J411" i="1"/>
  <c r="L411" i="1"/>
  <c r="N411" i="1"/>
  <c r="O411" i="1"/>
  <c r="H412" i="1"/>
  <c r="J412" i="1"/>
  <c r="L412" i="1"/>
  <c r="G413" i="1"/>
  <c r="A415" i="1" a="1"/>
  <c r="A415" i="1" s="1"/>
  <c r="H415" i="1"/>
  <c r="J415" i="1"/>
  <c r="L415" i="1"/>
  <c r="N415" i="1"/>
  <c r="O415" i="1"/>
  <c r="H416" i="1"/>
  <c r="J416" i="1"/>
  <c r="L416" i="1"/>
  <c r="G417" i="1"/>
  <c r="H418" i="1"/>
  <c r="J418" i="1"/>
  <c r="L418" i="1"/>
  <c r="N418" i="1"/>
  <c r="O418" i="1"/>
  <c r="H419" i="1"/>
  <c r="J419" i="1"/>
  <c r="L419" i="1"/>
  <c r="M420" i="1" s="1"/>
  <c r="R418" i="1" s="1"/>
  <c r="G420" i="1"/>
  <c r="A422" i="1" a="1"/>
  <c r="A422" i="1" s="1"/>
  <c r="H422" i="1"/>
  <c r="J422" i="1"/>
  <c r="L422" i="1"/>
  <c r="N422" i="1"/>
  <c r="O422" i="1"/>
  <c r="H423" i="1"/>
  <c r="J423" i="1"/>
  <c r="L423" i="1"/>
  <c r="G424" i="1"/>
  <c r="H425" i="1"/>
  <c r="J425" i="1"/>
  <c r="K427" i="1" s="1"/>
  <c r="Q425" i="1" s="1"/>
  <c r="L425" i="1"/>
  <c r="N425" i="1"/>
  <c r="O425" i="1"/>
  <c r="H426" i="1"/>
  <c r="J426" i="1"/>
  <c r="L426" i="1"/>
  <c r="G427" i="1"/>
  <c r="A429" i="1" a="1"/>
  <c r="A429" i="1" s="1"/>
  <c r="H429" i="1"/>
  <c r="J429" i="1"/>
  <c r="L429" i="1"/>
  <c r="N429" i="1"/>
  <c r="O429" i="1"/>
  <c r="H430" i="1"/>
  <c r="J430" i="1"/>
  <c r="L430" i="1"/>
  <c r="G431" i="1"/>
  <c r="H432" i="1"/>
  <c r="J432" i="1"/>
  <c r="L432" i="1"/>
  <c r="N432" i="1"/>
  <c r="O432" i="1"/>
  <c r="H433" i="1"/>
  <c r="I434" i="1" s="1"/>
  <c r="P432" i="1" s="1"/>
  <c r="J433" i="1"/>
  <c r="L433" i="1"/>
  <c r="G434" i="1"/>
  <c r="A436" i="1" a="1"/>
  <c r="A436" i="1" s="1"/>
  <c r="H436" i="1"/>
  <c r="J436" i="1"/>
  <c r="L436" i="1"/>
  <c r="N436" i="1"/>
  <c r="O436" i="1"/>
  <c r="H437" i="1"/>
  <c r="I438" i="1" s="1"/>
  <c r="P436" i="1" s="1"/>
  <c r="J437" i="1"/>
  <c r="K438" i="1" s="1"/>
  <c r="Q436" i="1" s="1"/>
  <c r="L437" i="1"/>
  <c r="M438" i="1" s="1"/>
  <c r="R436" i="1" s="1"/>
  <c r="G438" i="1"/>
  <c r="H439" i="1"/>
  <c r="J439" i="1"/>
  <c r="L439" i="1"/>
  <c r="N439" i="1"/>
  <c r="O439" i="1"/>
  <c r="H440" i="1"/>
  <c r="J440" i="1"/>
  <c r="L440" i="1"/>
  <c r="M441" i="1" s="1"/>
  <c r="R439" i="1" s="1"/>
  <c r="G441" i="1"/>
  <c r="A443" i="1" a="1"/>
  <c r="A443" i="1" s="1"/>
  <c r="H443" i="1"/>
  <c r="J443" i="1"/>
  <c r="L443" i="1"/>
  <c r="M445" i="1" s="1"/>
  <c r="R443" i="1" s="1"/>
  <c r="N443" i="1"/>
  <c r="O443" i="1"/>
  <c r="H444" i="1"/>
  <c r="J444" i="1"/>
  <c r="L444" i="1"/>
  <c r="G445" i="1"/>
  <c r="H446" i="1"/>
  <c r="J446" i="1"/>
  <c r="L446" i="1"/>
  <c r="M448" i="1" s="1"/>
  <c r="R446" i="1" s="1"/>
  <c r="N446" i="1"/>
  <c r="O446" i="1"/>
  <c r="H447" i="1"/>
  <c r="J447" i="1"/>
  <c r="L447" i="1"/>
  <c r="G448" i="1"/>
  <c r="A450" i="1" a="1"/>
  <c r="A450" i="1" s="1"/>
  <c r="H450" i="1"/>
  <c r="J450" i="1"/>
  <c r="L450" i="1"/>
  <c r="N450" i="1"/>
  <c r="O450" i="1"/>
  <c r="H451" i="1"/>
  <c r="J451" i="1"/>
  <c r="L451" i="1"/>
  <c r="G452" i="1"/>
  <c r="H453" i="1"/>
  <c r="J453" i="1"/>
  <c r="L453" i="1"/>
  <c r="N453" i="1"/>
  <c r="O453" i="1"/>
  <c r="H454" i="1"/>
  <c r="I455" i="1" s="1"/>
  <c r="P453" i="1" s="1"/>
  <c r="J454" i="1"/>
  <c r="L454" i="1"/>
  <c r="G455" i="1"/>
  <c r="A457" i="1" a="1"/>
  <c r="A457" i="1" s="1"/>
  <c r="H457" i="1"/>
  <c r="J457" i="1"/>
  <c r="L457" i="1"/>
  <c r="N457" i="1"/>
  <c r="O457" i="1"/>
  <c r="H458" i="1"/>
  <c r="J458" i="1"/>
  <c r="L458" i="1"/>
  <c r="G459" i="1"/>
  <c r="H460" i="1"/>
  <c r="I462" i="1" s="1"/>
  <c r="P460" i="1" s="1"/>
  <c r="J460" i="1"/>
  <c r="L460" i="1"/>
  <c r="N460" i="1"/>
  <c r="O460" i="1"/>
  <c r="H461" i="1"/>
  <c r="J461" i="1"/>
  <c r="L461" i="1"/>
  <c r="G462" i="1"/>
  <c r="A464" i="1" a="1"/>
  <c r="A464" i="1" s="1"/>
  <c r="H464" i="1"/>
  <c r="J464" i="1"/>
  <c r="L464" i="1"/>
  <c r="M466" i="1" s="1"/>
  <c r="R464" i="1" s="1"/>
  <c r="N464" i="1"/>
  <c r="O464" i="1"/>
  <c r="H465" i="1"/>
  <c r="J465" i="1"/>
  <c r="L465" i="1"/>
  <c r="G466" i="1"/>
  <c r="H467" i="1"/>
  <c r="J467" i="1"/>
  <c r="L467" i="1"/>
  <c r="N467" i="1"/>
  <c r="O467" i="1"/>
  <c r="H468" i="1"/>
  <c r="J468" i="1"/>
  <c r="L468" i="1"/>
  <c r="G469" i="1"/>
  <c r="A471" i="1" a="1"/>
  <c r="A471" i="1" s="1"/>
  <c r="H471" i="1"/>
  <c r="J471" i="1"/>
  <c r="L471" i="1"/>
  <c r="N471" i="1"/>
  <c r="O471" i="1"/>
  <c r="H472" i="1"/>
  <c r="J472" i="1"/>
  <c r="L472" i="1"/>
  <c r="G473" i="1"/>
  <c r="H474" i="1"/>
  <c r="J474" i="1"/>
  <c r="L474" i="1"/>
  <c r="M476" i="1" s="1"/>
  <c r="R474" i="1" s="1"/>
  <c r="N474" i="1"/>
  <c r="O474" i="1"/>
  <c r="H475" i="1"/>
  <c r="J475" i="1"/>
  <c r="L475" i="1"/>
  <c r="G476" i="1"/>
  <c r="A478" i="1" a="1"/>
  <c r="A478" i="1" s="1"/>
  <c r="H478" i="1"/>
  <c r="I480" i="1" s="1"/>
  <c r="P478" i="1" s="1"/>
  <c r="J478" i="1"/>
  <c r="L478" i="1"/>
  <c r="N478" i="1"/>
  <c r="O478" i="1"/>
  <c r="H479" i="1"/>
  <c r="J479" i="1"/>
  <c r="L479" i="1"/>
  <c r="G480" i="1"/>
  <c r="H481" i="1"/>
  <c r="J481" i="1"/>
  <c r="L481" i="1"/>
  <c r="N481" i="1"/>
  <c r="O481" i="1"/>
  <c r="H482" i="1"/>
  <c r="J482" i="1"/>
  <c r="L482" i="1"/>
  <c r="G483" i="1"/>
  <c r="A485" i="1" a="1"/>
  <c r="A485" i="1" s="1"/>
  <c r="H485" i="1"/>
  <c r="J485" i="1"/>
  <c r="L485" i="1"/>
  <c r="N485" i="1"/>
  <c r="O485" i="1"/>
  <c r="H486" i="1"/>
  <c r="J486" i="1"/>
  <c r="L486" i="1"/>
  <c r="G487" i="1"/>
  <c r="H488" i="1"/>
  <c r="I490" i="1" s="1"/>
  <c r="P488" i="1" s="1"/>
  <c r="J488" i="1"/>
  <c r="L488" i="1"/>
  <c r="N488" i="1"/>
  <c r="O488" i="1"/>
  <c r="H489" i="1"/>
  <c r="J489" i="1"/>
  <c r="L489" i="1"/>
  <c r="G490" i="1"/>
  <c r="A492" i="1" a="1"/>
  <c r="A492" i="1" s="1"/>
  <c r="H492" i="1"/>
  <c r="J492" i="1"/>
  <c r="L492" i="1"/>
  <c r="N492" i="1"/>
  <c r="O492" i="1"/>
  <c r="H493" i="1"/>
  <c r="J493" i="1"/>
  <c r="L493" i="1"/>
  <c r="G494" i="1"/>
  <c r="H495" i="1"/>
  <c r="J495" i="1"/>
  <c r="L495" i="1"/>
  <c r="N495" i="1"/>
  <c r="O495" i="1"/>
  <c r="H496" i="1"/>
  <c r="J496" i="1"/>
  <c r="L496" i="1"/>
  <c r="G497" i="1"/>
  <c r="A499" i="1" a="1"/>
  <c r="A499" i="1" s="1"/>
  <c r="H499" i="1"/>
  <c r="J499" i="1"/>
  <c r="L499" i="1"/>
  <c r="N499" i="1"/>
  <c r="O499" i="1"/>
  <c r="H500" i="1"/>
  <c r="J500" i="1"/>
  <c r="L500" i="1"/>
  <c r="G501" i="1"/>
  <c r="H502" i="1"/>
  <c r="J502" i="1"/>
  <c r="L502" i="1"/>
  <c r="N502" i="1"/>
  <c r="O502" i="1"/>
  <c r="H503" i="1"/>
  <c r="J503" i="1"/>
  <c r="L503" i="1"/>
  <c r="G504" i="1"/>
  <c r="K504" i="1"/>
  <c r="Q502" i="1" s="1"/>
  <c r="A506" i="1" a="1"/>
  <c r="A506" i="1" s="1"/>
  <c r="H506" i="1"/>
  <c r="J506" i="1"/>
  <c r="L506" i="1"/>
  <c r="N506" i="1"/>
  <c r="O506" i="1"/>
  <c r="H507" i="1"/>
  <c r="J507" i="1"/>
  <c r="L507" i="1"/>
  <c r="G508" i="1"/>
  <c r="H509" i="1"/>
  <c r="I511" i="1" s="1"/>
  <c r="P509" i="1" s="1"/>
  <c r="J509" i="1"/>
  <c r="L509" i="1"/>
  <c r="N509" i="1"/>
  <c r="O509" i="1"/>
  <c r="H510" i="1"/>
  <c r="J510" i="1"/>
  <c r="L510" i="1"/>
  <c r="G511" i="1"/>
  <c r="A513" i="1" a="1"/>
  <c r="A513" i="1" s="1"/>
  <c r="H513" i="1"/>
  <c r="J513" i="1"/>
  <c r="L513" i="1"/>
  <c r="M515" i="1" s="1"/>
  <c r="R513" i="1" s="1"/>
  <c r="N513" i="1"/>
  <c r="O513" i="1"/>
  <c r="H514" i="1"/>
  <c r="J514" i="1"/>
  <c r="L514" i="1"/>
  <c r="G515" i="1"/>
  <c r="H516" i="1"/>
  <c r="J516" i="1"/>
  <c r="L516" i="1"/>
  <c r="M518" i="1" s="1"/>
  <c r="R516" i="1" s="1"/>
  <c r="N516" i="1"/>
  <c r="O516" i="1"/>
  <c r="H517" i="1"/>
  <c r="J517" i="1"/>
  <c r="L517" i="1"/>
  <c r="G518" i="1"/>
  <c r="A520" i="1" a="1"/>
  <c r="A520" i="1" s="1"/>
  <c r="H520" i="1"/>
  <c r="J520" i="1"/>
  <c r="L520" i="1"/>
  <c r="N520" i="1"/>
  <c r="O520" i="1"/>
  <c r="H521" i="1"/>
  <c r="J521" i="1"/>
  <c r="L521" i="1"/>
  <c r="G522" i="1"/>
  <c r="H523" i="1"/>
  <c r="J523" i="1"/>
  <c r="L523" i="1"/>
  <c r="N523" i="1"/>
  <c r="O523" i="1"/>
  <c r="H524" i="1"/>
  <c r="J524" i="1"/>
  <c r="L524" i="1"/>
  <c r="G525" i="1"/>
  <c r="A527" i="1" a="1"/>
  <c r="A527" i="1" s="1"/>
  <c r="H527" i="1"/>
  <c r="J527" i="1"/>
  <c r="L527" i="1"/>
  <c r="N527" i="1"/>
  <c r="O527" i="1"/>
  <c r="H528" i="1"/>
  <c r="J528" i="1"/>
  <c r="L528" i="1"/>
  <c r="G529" i="1"/>
  <c r="H530" i="1"/>
  <c r="J530" i="1"/>
  <c r="L530" i="1"/>
  <c r="N530" i="1"/>
  <c r="O530" i="1"/>
  <c r="H531" i="1"/>
  <c r="J531" i="1"/>
  <c r="L531" i="1"/>
  <c r="G532" i="1"/>
  <c r="A534" i="1" a="1"/>
  <c r="A534" i="1" s="1"/>
  <c r="H534" i="1"/>
  <c r="J534" i="1"/>
  <c r="L534" i="1"/>
  <c r="N534" i="1"/>
  <c r="O534" i="1"/>
  <c r="H535" i="1"/>
  <c r="J535" i="1"/>
  <c r="L535" i="1"/>
  <c r="G536" i="1"/>
  <c r="H537" i="1"/>
  <c r="J537" i="1"/>
  <c r="L537" i="1"/>
  <c r="N537" i="1"/>
  <c r="O537" i="1"/>
  <c r="H538" i="1"/>
  <c r="J538" i="1"/>
  <c r="K539" i="1" s="1"/>
  <c r="Q537" i="1" s="1"/>
  <c r="L538" i="1"/>
  <c r="G539" i="1"/>
  <c r="A541" i="1" a="1"/>
  <c r="A541" i="1" s="1"/>
  <c r="H541" i="1"/>
  <c r="J541" i="1"/>
  <c r="L541" i="1"/>
  <c r="M543" i="1" s="1"/>
  <c r="R541" i="1" s="1"/>
  <c r="N541" i="1"/>
  <c r="O541" i="1"/>
  <c r="H542" i="1"/>
  <c r="J542" i="1"/>
  <c r="L542" i="1"/>
  <c r="G543" i="1"/>
  <c r="H544" i="1"/>
  <c r="J544" i="1"/>
  <c r="L544" i="1"/>
  <c r="N544" i="1"/>
  <c r="O544" i="1"/>
  <c r="H545" i="1"/>
  <c r="J545" i="1"/>
  <c r="L545" i="1"/>
  <c r="G546" i="1"/>
  <c r="K546" i="1"/>
  <c r="Q544" i="1" s="1"/>
  <c r="A548" i="1" a="1"/>
  <c r="A548" i="1" s="1"/>
  <c r="H548" i="1"/>
  <c r="I550" i="1" s="1"/>
  <c r="P548" i="1" s="1"/>
  <c r="J548" i="1"/>
  <c r="L548" i="1"/>
  <c r="N548" i="1"/>
  <c r="O548" i="1"/>
  <c r="H549" i="1"/>
  <c r="J549" i="1"/>
  <c r="L549" i="1"/>
  <c r="G550" i="1"/>
  <c r="H551" i="1"/>
  <c r="J551" i="1"/>
  <c r="L551" i="1"/>
  <c r="N551" i="1"/>
  <c r="O551" i="1"/>
  <c r="H552" i="1"/>
  <c r="J552" i="1"/>
  <c r="L552" i="1"/>
  <c r="G553" i="1"/>
  <c r="A555" i="1" a="1"/>
  <c r="A555" i="1" s="1"/>
  <c r="H555" i="1"/>
  <c r="I557" i="1" s="1"/>
  <c r="P555" i="1" s="1"/>
  <c r="J555" i="1"/>
  <c r="K557" i="1" s="1"/>
  <c r="Q555" i="1" s="1"/>
  <c r="L555" i="1"/>
  <c r="N555" i="1"/>
  <c r="O555" i="1"/>
  <c r="H556" i="1"/>
  <c r="J556" i="1"/>
  <c r="L556" i="1"/>
  <c r="G557" i="1"/>
  <c r="H558" i="1"/>
  <c r="I560" i="1" s="1"/>
  <c r="P558" i="1" s="1"/>
  <c r="J558" i="1"/>
  <c r="L558" i="1"/>
  <c r="N558" i="1"/>
  <c r="O558" i="1"/>
  <c r="H559" i="1"/>
  <c r="J559" i="1"/>
  <c r="L559" i="1"/>
  <c r="G560" i="1"/>
  <c r="A562" i="1" a="1"/>
  <c r="A562" i="1" s="1"/>
  <c r="H562" i="1"/>
  <c r="J562" i="1"/>
  <c r="L562" i="1"/>
  <c r="M564" i="1" s="1"/>
  <c r="R562" i="1" s="1"/>
  <c r="R568" i="1" s="1"/>
  <c r="W568" i="1" s="1"/>
  <c r="N562" i="1"/>
  <c r="O562" i="1"/>
  <c r="H563" i="1"/>
  <c r="I564" i="1" s="1"/>
  <c r="P562" i="1" s="1"/>
  <c r="J563" i="1"/>
  <c r="L563" i="1"/>
  <c r="G564" i="1"/>
  <c r="H565" i="1"/>
  <c r="J565" i="1"/>
  <c r="L565" i="1"/>
  <c r="N565" i="1"/>
  <c r="O565" i="1"/>
  <c r="H566" i="1"/>
  <c r="J566" i="1"/>
  <c r="L566" i="1"/>
  <c r="M567" i="1" s="1"/>
  <c r="R565" i="1" s="1"/>
  <c r="G567" i="1"/>
  <c r="A569" i="1" a="1"/>
  <c r="A569" i="1" s="1"/>
  <c r="H569" i="1"/>
  <c r="I571" i="1" s="1"/>
  <c r="P569" i="1" s="1"/>
  <c r="J569" i="1"/>
  <c r="L569" i="1"/>
  <c r="N569" i="1"/>
  <c r="O569" i="1"/>
  <c r="H570" i="1"/>
  <c r="J570" i="1"/>
  <c r="K571" i="1" s="1"/>
  <c r="Q569" i="1" s="1"/>
  <c r="L570" i="1"/>
  <c r="G571" i="1"/>
  <c r="H572" i="1"/>
  <c r="J572" i="1"/>
  <c r="K574" i="1" s="1"/>
  <c r="Q572" i="1" s="1"/>
  <c r="L572" i="1"/>
  <c r="N572" i="1"/>
  <c r="O572" i="1"/>
  <c r="H573" i="1"/>
  <c r="J573" i="1"/>
  <c r="L573" i="1"/>
  <c r="G574" i="1"/>
  <c r="A576" i="1" a="1"/>
  <c r="A576" i="1" s="1"/>
  <c r="H576" i="1"/>
  <c r="J576" i="1"/>
  <c r="L576" i="1"/>
  <c r="N576" i="1"/>
  <c r="O576" i="1"/>
  <c r="H577" i="1"/>
  <c r="J577" i="1"/>
  <c r="L577" i="1"/>
  <c r="G578" i="1"/>
  <c r="H579" i="1"/>
  <c r="J579" i="1"/>
  <c r="L579" i="1"/>
  <c r="N579" i="1"/>
  <c r="O579" i="1"/>
  <c r="H580" i="1"/>
  <c r="J580" i="1"/>
  <c r="L580" i="1"/>
  <c r="G581" i="1"/>
  <c r="A583" i="1" a="1"/>
  <c r="A583" i="1" s="1"/>
  <c r="H583" i="1"/>
  <c r="J583" i="1"/>
  <c r="L583" i="1"/>
  <c r="N583" i="1"/>
  <c r="O583" i="1"/>
  <c r="H584" i="1"/>
  <c r="J584" i="1"/>
  <c r="L584" i="1"/>
  <c r="M585" i="1" s="1"/>
  <c r="R583" i="1" s="1"/>
  <c r="G585" i="1"/>
  <c r="H586" i="1"/>
  <c r="J586" i="1"/>
  <c r="L586" i="1"/>
  <c r="N586" i="1"/>
  <c r="O586" i="1"/>
  <c r="H587" i="1"/>
  <c r="J587" i="1"/>
  <c r="L587" i="1"/>
  <c r="G588" i="1"/>
  <c r="A590" i="1" a="1"/>
  <c r="A590" i="1" s="1"/>
  <c r="H590" i="1"/>
  <c r="J590" i="1"/>
  <c r="L590" i="1"/>
  <c r="N590" i="1"/>
  <c r="O590" i="1"/>
  <c r="H591" i="1"/>
  <c r="J591" i="1"/>
  <c r="L591" i="1"/>
  <c r="G592" i="1"/>
  <c r="H593" i="1"/>
  <c r="J593" i="1"/>
  <c r="L593" i="1"/>
  <c r="N593" i="1"/>
  <c r="O593" i="1"/>
  <c r="H594" i="1"/>
  <c r="J594" i="1"/>
  <c r="L594" i="1"/>
  <c r="G595" i="1"/>
  <c r="A597" i="1" a="1"/>
  <c r="A597" i="1" s="1"/>
  <c r="H597" i="1"/>
  <c r="J597" i="1"/>
  <c r="L597" i="1"/>
  <c r="N597" i="1"/>
  <c r="O597" i="1"/>
  <c r="H598" i="1"/>
  <c r="I599" i="1" s="1"/>
  <c r="P597" i="1" s="1"/>
  <c r="J598" i="1"/>
  <c r="L598" i="1"/>
  <c r="G599" i="1"/>
  <c r="H600" i="1"/>
  <c r="J600" i="1"/>
  <c r="L600" i="1"/>
  <c r="N600" i="1"/>
  <c r="O600" i="1"/>
  <c r="H601" i="1"/>
  <c r="J601" i="1"/>
  <c r="K602" i="1" s="1"/>
  <c r="Q600" i="1" s="1"/>
  <c r="L601" i="1"/>
  <c r="G602" i="1"/>
  <c r="A604" i="1" a="1"/>
  <c r="A604" i="1" s="1"/>
  <c r="H604" i="1"/>
  <c r="J604" i="1"/>
  <c r="L604" i="1"/>
  <c r="N604" i="1"/>
  <c r="O604" i="1"/>
  <c r="H605" i="1"/>
  <c r="J605" i="1"/>
  <c r="L605" i="1"/>
  <c r="G606" i="1"/>
  <c r="H607" i="1"/>
  <c r="J607" i="1"/>
  <c r="K609" i="1" s="1"/>
  <c r="Q607" i="1" s="1"/>
  <c r="L607" i="1"/>
  <c r="N607" i="1"/>
  <c r="O607" i="1"/>
  <c r="H608" i="1"/>
  <c r="J608" i="1"/>
  <c r="L608" i="1"/>
  <c r="G609" i="1"/>
  <c r="A611" i="1" a="1"/>
  <c r="A611" i="1" s="1"/>
  <c r="H611" i="1"/>
  <c r="J611" i="1"/>
  <c r="L611" i="1"/>
  <c r="N611" i="1"/>
  <c r="O611" i="1"/>
  <c r="H612" i="1"/>
  <c r="J612" i="1"/>
  <c r="L612" i="1"/>
  <c r="G613" i="1"/>
  <c r="H614" i="1"/>
  <c r="J614" i="1"/>
  <c r="L614" i="1"/>
  <c r="M616" i="1" s="1"/>
  <c r="R614" i="1" s="1"/>
  <c r="N614" i="1"/>
  <c r="O614" i="1"/>
  <c r="H615" i="1"/>
  <c r="J615" i="1"/>
  <c r="K616" i="1" s="1"/>
  <c r="Q614" i="1" s="1"/>
  <c r="L615" i="1"/>
  <c r="G616" i="1"/>
  <c r="A618" i="1" a="1"/>
  <c r="A618" i="1" s="1"/>
  <c r="H618" i="1"/>
  <c r="J618" i="1"/>
  <c r="L618" i="1"/>
  <c r="N618" i="1"/>
  <c r="O618" i="1"/>
  <c r="H619" i="1"/>
  <c r="J619" i="1"/>
  <c r="K620" i="1" s="1"/>
  <c r="Q618" i="1" s="1"/>
  <c r="L619" i="1"/>
  <c r="M620" i="1" s="1"/>
  <c r="R618" i="1" s="1"/>
  <c r="G620" i="1"/>
  <c r="H621" i="1"/>
  <c r="J621" i="1"/>
  <c r="L621" i="1"/>
  <c r="N621" i="1"/>
  <c r="O621" i="1"/>
  <c r="H622" i="1"/>
  <c r="J622" i="1"/>
  <c r="L622" i="1"/>
  <c r="M623" i="1" s="1"/>
  <c r="R621" i="1" s="1"/>
  <c r="G623" i="1"/>
  <c r="A625" i="1" a="1"/>
  <c r="A625" i="1" s="1"/>
  <c r="H625" i="1"/>
  <c r="J625" i="1"/>
  <c r="K627" i="1" s="1"/>
  <c r="Q625" i="1" s="1"/>
  <c r="L625" i="1"/>
  <c r="M627" i="1" s="1"/>
  <c r="R625" i="1" s="1"/>
  <c r="N625" i="1"/>
  <c r="O625" i="1"/>
  <c r="H626" i="1"/>
  <c r="J626" i="1"/>
  <c r="L626" i="1"/>
  <c r="G627" i="1"/>
  <c r="H628" i="1"/>
  <c r="I630" i="1" s="1"/>
  <c r="P628" i="1" s="1"/>
  <c r="J628" i="1"/>
  <c r="K630" i="1" s="1"/>
  <c r="Q628" i="1" s="1"/>
  <c r="L628" i="1"/>
  <c r="N628" i="1"/>
  <c r="O628" i="1"/>
  <c r="H629" i="1"/>
  <c r="J629" i="1"/>
  <c r="L629" i="1"/>
  <c r="G630" i="1"/>
  <c r="A632" i="1" a="1"/>
  <c r="A632" i="1" s="1"/>
  <c r="H632" i="1"/>
  <c r="J632" i="1"/>
  <c r="K634" i="1" s="1"/>
  <c r="Q632" i="1" s="1"/>
  <c r="L632" i="1"/>
  <c r="N632" i="1"/>
  <c r="O632" i="1"/>
  <c r="H633" i="1"/>
  <c r="J633" i="1"/>
  <c r="L633" i="1"/>
  <c r="G634" i="1"/>
  <c r="H635" i="1"/>
  <c r="J635" i="1"/>
  <c r="L635" i="1"/>
  <c r="N635" i="1"/>
  <c r="O635" i="1"/>
  <c r="H636" i="1"/>
  <c r="J636" i="1"/>
  <c r="L636" i="1"/>
  <c r="G637" i="1"/>
  <c r="A639" i="1" a="1"/>
  <c r="A639" i="1" s="1"/>
  <c r="H639" i="1"/>
  <c r="I641" i="1" s="1"/>
  <c r="P639" i="1" s="1"/>
  <c r="J639" i="1"/>
  <c r="L639" i="1"/>
  <c r="N639" i="1"/>
  <c r="O639" i="1"/>
  <c r="H640" i="1"/>
  <c r="J640" i="1"/>
  <c r="L640" i="1"/>
  <c r="G641" i="1"/>
  <c r="H642" i="1"/>
  <c r="J642" i="1"/>
  <c r="K644" i="1" s="1"/>
  <c r="Q642" i="1" s="1"/>
  <c r="L642" i="1"/>
  <c r="N642" i="1"/>
  <c r="O642" i="1"/>
  <c r="H643" i="1"/>
  <c r="J643" i="1"/>
  <c r="L643" i="1"/>
  <c r="G644" i="1"/>
  <c r="A646" i="1" a="1"/>
  <c r="A646" i="1" s="1"/>
  <c r="H646" i="1"/>
  <c r="J646" i="1"/>
  <c r="K648" i="1" s="1"/>
  <c r="Q646" i="1" s="1"/>
  <c r="L646" i="1"/>
  <c r="N646" i="1"/>
  <c r="O646" i="1"/>
  <c r="H647" i="1"/>
  <c r="J647" i="1"/>
  <c r="L647" i="1"/>
  <c r="G648" i="1"/>
  <c r="H649" i="1"/>
  <c r="J649" i="1"/>
  <c r="L649" i="1"/>
  <c r="M651" i="1" s="1"/>
  <c r="R649" i="1" s="1"/>
  <c r="N649" i="1"/>
  <c r="O649" i="1"/>
  <c r="H650" i="1"/>
  <c r="J650" i="1"/>
  <c r="L650" i="1"/>
  <c r="G651" i="1"/>
  <c r="A653" i="1" a="1"/>
  <c r="A653" i="1" s="1"/>
  <c r="H653" i="1"/>
  <c r="J653" i="1"/>
  <c r="L653" i="1"/>
  <c r="N653" i="1"/>
  <c r="O653" i="1"/>
  <c r="H654" i="1"/>
  <c r="J654" i="1"/>
  <c r="L654" i="1"/>
  <c r="G655" i="1"/>
  <c r="H656" i="1"/>
  <c r="J656" i="1"/>
  <c r="L656" i="1"/>
  <c r="M658" i="1" s="1"/>
  <c r="R656" i="1" s="1"/>
  <c r="N656" i="1"/>
  <c r="O656" i="1"/>
  <c r="H657" i="1"/>
  <c r="J657" i="1"/>
  <c r="L657" i="1"/>
  <c r="G658" i="1"/>
  <c r="K658" i="1"/>
  <c r="Q656" i="1" s="1"/>
  <c r="A660" i="1" a="1"/>
  <c r="A660" i="1" s="1"/>
  <c r="H660" i="1"/>
  <c r="I662" i="1" s="1"/>
  <c r="P660" i="1" s="1"/>
  <c r="J660" i="1"/>
  <c r="L660" i="1"/>
  <c r="N660" i="1"/>
  <c r="O660" i="1"/>
  <c r="H661" i="1"/>
  <c r="J661" i="1"/>
  <c r="L661" i="1"/>
  <c r="G662" i="1"/>
  <c r="H663" i="1"/>
  <c r="J663" i="1"/>
  <c r="L663" i="1"/>
  <c r="N663" i="1"/>
  <c r="O663" i="1"/>
  <c r="H664" i="1"/>
  <c r="J664" i="1"/>
  <c r="K665" i="1" s="1"/>
  <c r="Q663" i="1" s="1"/>
  <c r="L664" i="1"/>
  <c r="G665" i="1"/>
  <c r="A667" i="1" a="1"/>
  <c r="A667" i="1" s="1"/>
  <c r="H667" i="1"/>
  <c r="J667" i="1"/>
  <c r="L667" i="1"/>
  <c r="N667" i="1"/>
  <c r="O667" i="1"/>
  <c r="H668" i="1"/>
  <c r="J668" i="1"/>
  <c r="L668" i="1"/>
  <c r="G669" i="1"/>
  <c r="H670" i="1"/>
  <c r="J670" i="1"/>
  <c r="L670" i="1"/>
  <c r="N670" i="1"/>
  <c r="O670" i="1"/>
  <c r="H671" i="1"/>
  <c r="J671" i="1"/>
  <c r="L671" i="1"/>
  <c r="G672" i="1"/>
  <c r="A674" i="1" a="1"/>
  <c r="A674" i="1" s="1"/>
  <c r="H674" i="1"/>
  <c r="J674" i="1"/>
  <c r="L674" i="1"/>
  <c r="N674" i="1"/>
  <c r="O674" i="1"/>
  <c r="H675" i="1"/>
  <c r="I676" i="1" s="1"/>
  <c r="P674" i="1" s="1"/>
  <c r="J675" i="1"/>
  <c r="L675" i="1"/>
  <c r="G676" i="1"/>
  <c r="H677" i="1"/>
  <c r="J677" i="1"/>
  <c r="L677" i="1"/>
  <c r="N677" i="1"/>
  <c r="O677" i="1"/>
  <c r="H678" i="1"/>
  <c r="J678" i="1"/>
  <c r="L678" i="1"/>
  <c r="G679" i="1"/>
  <c r="A681" i="1" a="1"/>
  <c r="A681" i="1" s="1"/>
  <c r="H681" i="1"/>
  <c r="J681" i="1"/>
  <c r="L681" i="1"/>
  <c r="N681" i="1"/>
  <c r="O681" i="1"/>
  <c r="H682" i="1"/>
  <c r="J682" i="1"/>
  <c r="L682" i="1"/>
  <c r="G683" i="1"/>
  <c r="H684" i="1"/>
  <c r="J684" i="1"/>
  <c r="K686" i="1" s="1"/>
  <c r="Q684" i="1" s="1"/>
  <c r="L684" i="1"/>
  <c r="N684" i="1"/>
  <c r="O684" i="1"/>
  <c r="H685" i="1"/>
  <c r="J685" i="1"/>
  <c r="L685" i="1"/>
  <c r="G686" i="1"/>
  <c r="A688" i="1" a="1"/>
  <c r="A688" i="1" s="1"/>
  <c r="H688" i="1"/>
  <c r="J688" i="1"/>
  <c r="L688" i="1"/>
  <c r="N688" i="1"/>
  <c r="O688" i="1"/>
  <c r="H689" i="1"/>
  <c r="J689" i="1"/>
  <c r="L689" i="1"/>
  <c r="G690" i="1"/>
  <c r="H691" i="1"/>
  <c r="J691" i="1"/>
  <c r="L691" i="1"/>
  <c r="N691" i="1"/>
  <c r="O691" i="1"/>
  <c r="H692" i="1"/>
  <c r="J692" i="1"/>
  <c r="L692" i="1"/>
  <c r="G693" i="1"/>
  <c r="A695" i="1" a="1"/>
  <c r="A695" i="1" s="1"/>
  <c r="H695" i="1"/>
  <c r="J695" i="1"/>
  <c r="L695" i="1"/>
  <c r="M697" i="1" s="1"/>
  <c r="R695" i="1" s="1"/>
  <c r="N695" i="1"/>
  <c r="O695" i="1"/>
  <c r="H696" i="1"/>
  <c r="J696" i="1"/>
  <c r="L696" i="1"/>
  <c r="G697" i="1"/>
  <c r="H698" i="1"/>
  <c r="J698" i="1"/>
  <c r="L698" i="1"/>
  <c r="N698" i="1"/>
  <c r="O698" i="1"/>
  <c r="H699" i="1"/>
  <c r="J699" i="1"/>
  <c r="L699" i="1"/>
  <c r="G700" i="1"/>
  <c r="H702" i="1"/>
  <c r="J702" i="1"/>
  <c r="L702" i="1"/>
  <c r="N702" i="1"/>
  <c r="O702" i="1"/>
  <c r="H703" i="1"/>
  <c r="J703" i="1"/>
  <c r="L703" i="1"/>
  <c r="G704" i="1"/>
  <c r="H705" i="1"/>
  <c r="J705" i="1"/>
  <c r="L705" i="1"/>
  <c r="N705" i="1"/>
  <c r="O705" i="1"/>
  <c r="H706" i="1"/>
  <c r="J706" i="1"/>
  <c r="L706" i="1"/>
  <c r="G707" i="1"/>
  <c r="O12" i="1"/>
  <c r="O9" i="1"/>
  <c r="G11" i="1"/>
  <c r="G14" i="1"/>
  <c r="H13" i="1"/>
  <c r="H12" i="1"/>
  <c r="J13" i="1"/>
  <c r="J12" i="1"/>
  <c r="L13" i="1"/>
  <c r="L12" i="1"/>
  <c r="N12" i="1"/>
  <c r="N9" i="1"/>
  <c r="L10" i="1"/>
  <c r="L9" i="1"/>
  <c r="J9" i="1"/>
  <c r="H9" i="1"/>
  <c r="H10" i="1"/>
  <c r="J10" i="1"/>
  <c r="M21" i="1" l="1"/>
  <c r="R19" i="1" s="1"/>
  <c r="M18" i="1"/>
  <c r="R16" i="1" s="1"/>
  <c r="I18" i="1"/>
  <c r="P16" i="1" s="1"/>
  <c r="M147" i="1"/>
  <c r="R145" i="1" s="1"/>
  <c r="K532" i="1"/>
  <c r="Q530" i="1" s="1"/>
  <c r="M364" i="1"/>
  <c r="R362" i="1" s="1"/>
  <c r="K294" i="1"/>
  <c r="Q292" i="1" s="1"/>
  <c r="I277" i="1"/>
  <c r="P275" i="1" s="1"/>
  <c r="K693" i="1"/>
  <c r="Q691" i="1" s="1"/>
  <c r="K613" i="1"/>
  <c r="Q611" i="1" s="1"/>
  <c r="K595" i="1"/>
  <c r="Q593" i="1" s="1"/>
  <c r="I578" i="1"/>
  <c r="P576" i="1" s="1"/>
  <c r="K231" i="1"/>
  <c r="Q229" i="1" s="1"/>
  <c r="I613" i="1"/>
  <c r="P611" i="1" s="1"/>
  <c r="M581" i="1"/>
  <c r="R579" i="1" s="1"/>
  <c r="I466" i="1"/>
  <c r="P464" i="1" s="1"/>
  <c r="M452" i="1"/>
  <c r="R450" i="1" s="1"/>
  <c r="I448" i="1"/>
  <c r="P446" i="1" s="1"/>
  <c r="I263" i="1"/>
  <c r="P261" i="1" s="1"/>
  <c r="P267" i="1" s="1"/>
  <c r="I242" i="1"/>
  <c r="P240" i="1" s="1"/>
  <c r="I518" i="1"/>
  <c r="P516" i="1" s="1"/>
  <c r="P519" i="1" s="1"/>
  <c r="U519" i="1" s="1"/>
  <c r="I501" i="1"/>
  <c r="P499" i="1" s="1"/>
  <c r="M487" i="1"/>
  <c r="R485" i="1" s="1"/>
  <c r="R491" i="1" s="1"/>
  <c r="W491" i="1" s="1"/>
  <c r="M469" i="1"/>
  <c r="R467" i="1" s="1"/>
  <c r="R470" i="1" s="1"/>
  <c r="W470" i="1" s="1"/>
  <c r="I424" i="1"/>
  <c r="P422" i="1" s="1"/>
  <c r="I406" i="1"/>
  <c r="P404" i="1" s="1"/>
  <c r="K522" i="1"/>
  <c r="Q520" i="1" s="1"/>
  <c r="Q526" i="1" s="1"/>
  <c r="V526" i="1" s="1"/>
  <c r="M427" i="1"/>
  <c r="R425" i="1" s="1"/>
  <c r="M571" i="1"/>
  <c r="R569" i="1" s="1"/>
  <c r="M221" i="1"/>
  <c r="R219" i="1" s="1"/>
  <c r="R225" i="1" s="1"/>
  <c r="W225" i="1" s="1"/>
  <c r="K112" i="1"/>
  <c r="Q110" i="1" s="1"/>
  <c r="M693" i="1"/>
  <c r="R691" i="1" s="1"/>
  <c r="K413" i="1"/>
  <c r="Q411" i="1" s="1"/>
  <c r="I130" i="1"/>
  <c r="P128" i="1" s="1"/>
  <c r="P134" i="1" s="1"/>
  <c r="M501" i="1"/>
  <c r="R499" i="1" s="1"/>
  <c r="M399" i="1"/>
  <c r="R397" i="1" s="1"/>
  <c r="I347" i="1"/>
  <c r="P345" i="1" s="1"/>
  <c r="M298" i="1"/>
  <c r="R296" i="1" s="1"/>
  <c r="R302" i="1" s="1"/>
  <c r="W302" i="1" s="1"/>
  <c r="I221" i="1"/>
  <c r="P219" i="1" s="1"/>
  <c r="M207" i="1"/>
  <c r="R205" i="1" s="1"/>
  <c r="I203" i="1"/>
  <c r="P201" i="1" s="1"/>
  <c r="M599" i="1"/>
  <c r="R597" i="1" s="1"/>
  <c r="K518" i="1"/>
  <c r="Q516" i="1" s="1"/>
  <c r="K417" i="1"/>
  <c r="Q415" i="1" s="1"/>
  <c r="Q421" i="1" s="1"/>
  <c r="V421" i="1" s="1"/>
  <c r="K399" i="1"/>
  <c r="Q397" i="1" s="1"/>
  <c r="I389" i="1"/>
  <c r="P387" i="1" s="1"/>
  <c r="K599" i="1"/>
  <c r="Q597" i="1" s="1"/>
  <c r="Q603" i="1" s="1"/>
  <c r="V603" i="1" s="1"/>
  <c r="I644" i="1"/>
  <c r="P642" i="1" s="1"/>
  <c r="M630" i="1"/>
  <c r="R628" i="1" s="1"/>
  <c r="R631" i="1" s="1"/>
  <c r="W631" i="1" s="1"/>
  <c r="K578" i="1"/>
  <c r="Q576" i="1" s="1"/>
  <c r="I522" i="1"/>
  <c r="P520" i="1" s="1"/>
  <c r="K154" i="1"/>
  <c r="Q152" i="1" s="1"/>
  <c r="K95" i="1"/>
  <c r="Q93" i="1" s="1"/>
  <c r="K77" i="1"/>
  <c r="Q75" i="1" s="1"/>
  <c r="I60" i="1"/>
  <c r="P58" i="1" s="1"/>
  <c r="K39" i="1"/>
  <c r="Q37" i="1" s="1"/>
  <c r="K63" i="1"/>
  <c r="Q61" i="1" s="1"/>
  <c r="M25" i="1"/>
  <c r="R23" i="1" s="1"/>
  <c r="I21" i="1"/>
  <c r="P19" i="1" s="1"/>
  <c r="K25" i="1"/>
  <c r="Q23" i="1" s="1"/>
  <c r="Q29" i="1" s="1"/>
  <c r="V29" i="1" s="1"/>
  <c r="K28" i="1"/>
  <c r="Q26" i="1" s="1"/>
  <c r="K81" i="1"/>
  <c r="Q79" i="1" s="1"/>
  <c r="Q85" i="1" s="1"/>
  <c r="V85" i="1" s="1"/>
  <c r="M39" i="1"/>
  <c r="R37" i="1" s="1"/>
  <c r="R43" i="1" s="1"/>
  <c r="W43" i="1" s="1"/>
  <c r="I399" i="1"/>
  <c r="P397" i="1" s="1"/>
  <c r="M385" i="1"/>
  <c r="R383" i="1" s="1"/>
  <c r="K357" i="1"/>
  <c r="Q355" i="1" s="1"/>
  <c r="I333" i="1"/>
  <c r="P331" i="1" s="1"/>
  <c r="M319" i="1"/>
  <c r="R317" i="1" s="1"/>
  <c r="R323" i="1" s="1"/>
  <c r="W323" i="1" s="1"/>
  <c r="I305" i="1"/>
  <c r="P303" i="1" s="1"/>
  <c r="M284" i="1"/>
  <c r="R282" i="1" s="1"/>
  <c r="I280" i="1"/>
  <c r="P278" i="1" s="1"/>
  <c r="M273" i="1"/>
  <c r="R271" i="1" s="1"/>
  <c r="M151" i="1"/>
  <c r="R149" i="1" s="1"/>
  <c r="M133" i="1"/>
  <c r="R131" i="1" s="1"/>
  <c r="R134" i="1" s="1"/>
  <c r="W134" i="1" s="1"/>
  <c r="K123" i="1"/>
  <c r="Q121" i="1" s="1"/>
  <c r="Q127" i="1" s="1"/>
  <c r="V127" i="1" s="1"/>
  <c r="K98" i="1"/>
  <c r="Q96" i="1" s="1"/>
  <c r="M67" i="1"/>
  <c r="R65" i="1" s="1"/>
  <c r="M56" i="1"/>
  <c r="R54" i="1" s="1"/>
  <c r="M592" i="1"/>
  <c r="R590" i="1" s="1"/>
  <c r="M546" i="1"/>
  <c r="R544" i="1" s="1"/>
  <c r="K515" i="1"/>
  <c r="Q513" i="1" s="1"/>
  <c r="Q519" i="1" s="1"/>
  <c r="V519" i="1" s="1"/>
  <c r="I487" i="1"/>
  <c r="P485" i="1" s="1"/>
  <c r="K420" i="1"/>
  <c r="Q418" i="1" s="1"/>
  <c r="K403" i="1"/>
  <c r="Q401" i="1" s="1"/>
  <c r="M301" i="1"/>
  <c r="R299" i="1" s="1"/>
  <c r="I214" i="1"/>
  <c r="P212" i="1" s="1"/>
  <c r="P218" i="1" s="1"/>
  <c r="K151" i="1"/>
  <c r="Q149" i="1" s="1"/>
  <c r="Q155" i="1" s="1"/>
  <c r="V155" i="1" s="1"/>
  <c r="I123" i="1"/>
  <c r="P121" i="1" s="1"/>
  <c r="M84" i="1"/>
  <c r="R82" i="1" s="1"/>
  <c r="K679" i="1"/>
  <c r="Q677" i="1" s="1"/>
  <c r="M602" i="1"/>
  <c r="R600" i="1" s="1"/>
  <c r="K585" i="1"/>
  <c r="Q583" i="1" s="1"/>
  <c r="M574" i="1"/>
  <c r="R572" i="1" s="1"/>
  <c r="R575" i="1" s="1"/>
  <c r="W575" i="1" s="1"/>
  <c r="I508" i="1"/>
  <c r="P506" i="1" s="1"/>
  <c r="P512" i="1" s="1"/>
  <c r="U512" i="1" s="1"/>
  <c r="I420" i="1"/>
  <c r="P418" i="1" s="1"/>
  <c r="I410" i="1"/>
  <c r="P408" i="1" s="1"/>
  <c r="P414" i="1" s="1"/>
  <c r="U414" i="1" s="1"/>
  <c r="I319" i="1"/>
  <c r="P317" i="1" s="1"/>
  <c r="P323" i="1" s="1"/>
  <c r="U323" i="1" s="1"/>
  <c r="M217" i="1"/>
  <c r="R215" i="1" s="1"/>
  <c r="I151" i="1"/>
  <c r="P149" i="1" s="1"/>
  <c r="M137" i="1"/>
  <c r="R135" i="1" s="1"/>
  <c r="K84" i="1"/>
  <c r="Q82" i="1" s="1"/>
  <c r="M42" i="1"/>
  <c r="R40" i="1" s="1"/>
  <c r="K655" i="1"/>
  <c r="Q653" i="1" s="1"/>
  <c r="I585" i="1"/>
  <c r="P583" i="1" s="1"/>
  <c r="K567" i="1"/>
  <c r="Q565" i="1" s="1"/>
  <c r="Q568" i="1" s="1"/>
  <c r="M340" i="1"/>
  <c r="R338" i="1" s="1"/>
  <c r="M287" i="1"/>
  <c r="R285" i="1" s="1"/>
  <c r="R288" i="1" s="1"/>
  <c r="W288" i="1" s="1"/>
  <c r="K259" i="1"/>
  <c r="Q257" i="1" s="1"/>
  <c r="M231" i="1"/>
  <c r="R229" i="1" s="1"/>
  <c r="K217" i="1"/>
  <c r="Q215" i="1" s="1"/>
  <c r="M154" i="1"/>
  <c r="R152" i="1" s="1"/>
  <c r="K126" i="1"/>
  <c r="Q124" i="1" s="1"/>
  <c r="I102" i="1"/>
  <c r="P100" i="1" s="1"/>
  <c r="M88" i="1"/>
  <c r="R86" i="1" s="1"/>
  <c r="R92" i="1" s="1"/>
  <c r="M70" i="1"/>
  <c r="R68" i="1" s="1"/>
  <c r="K53" i="1"/>
  <c r="Q51" i="1" s="1"/>
  <c r="Q57" i="1" s="1"/>
  <c r="V57" i="1" s="1"/>
  <c r="R449" i="1"/>
  <c r="W449" i="1" s="1"/>
  <c r="P561" i="1"/>
  <c r="K490" i="1"/>
  <c r="Q488" i="1" s="1"/>
  <c r="M690" i="1"/>
  <c r="R688" i="1" s="1"/>
  <c r="R694" i="1" s="1"/>
  <c r="W694" i="1" s="1"/>
  <c r="K672" i="1"/>
  <c r="Q670" i="1" s="1"/>
  <c r="M644" i="1"/>
  <c r="R642" i="1" s="1"/>
  <c r="M613" i="1"/>
  <c r="R611" i="1" s="1"/>
  <c r="K592" i="1"/>
  <c r="Q590" i="1" s="1"/>
  <c r="M557" i="1"/>
  <c r="R555" i="1" s="1"/>
  <c r="M508" i="1"/>
  <c r="R506" i="1" s="1"/>
  <c r="K466" i="1"/>
  <c r="Q464" i="1" s="1"/>
  <c r="M434" i="1"/>
  <c r="R432" i="1" s="1"/>
  <c r="K410" i="1"/>
  <c r="Q408" i="1" s="1"/>
  <c r="K298" i="1"/>
  <c r="Q296" i="1" s="1"/>
  <c r="I294" i="1"/>
  <c r="P292" i="1" s="1"/>
  <c r="R127" i="1"/>
  <c r="W127" i="1" s="1"/>
  <c r="K119" i="1"/>
  <c r="Q117" i="1" s="1"/>
  <c r="K88" i="1"/>
  <c r="Q86" i="1" s="1"/>
  <c r="Q92" i="1" s="1"/>
  <c r="V92" i="1" s="1"/>
  <c r="I445" i="1"/>
  <c r="P443" i="1" s="1"/>
  <c r="K434" i="1"/>
  <c r="Q432" i="1" s="1"/>
  <c r="M322" i="1"/>
  <c r="R320" i="1" s="1"/>
  <c r="I298" i="1"/>
  <c r="P296" i="1" s="1"/>
  <c r="K280" i="1"/>
  <c r="Q278" i="1" s="1"/>
  <c r="Q281" i="1" s="1"/>
  <c r="V281" i="1" s="1"/>
  <c r="R197" i="1"/>
  <c r="W197" i="1" s="1"/>
  <c r="I109" i="1"/>
  <c r="P107" i="1" s="1"/>
  <c r="I88" i="1"/>
  <c r="P86" i="1" s="1"/>
  <c r="P393" i="1"/>
  <c r="U393" i="1" s="1"/>
  <c r="K207" i="1"/>
  <c r="Q205" i="1" s="1"/>
  <c r="Q211" i="1" s="1"/>
  <c r="V211" i="1" s="1"/>
  <c r="I182" i="1"/>
  <c r="P180" i="1" s="1"/>
  <c r="P183" i="1" s="1"/>
  <c r="I112" i="1"/>
  <c r="P110" i="1" s="1"/>
  <c r="I679" i="1"/>
  <c r="P677" i="1" s="1"/>
  <c r="P680" i="1" s="1"/>
  <c r="M672" i="1"/>
  <c r="R670" i="1" s="1"/>
  <c r="I648" i="1"/>
  <c r="P646" i="1" s="1"/>
  <c r="P652" i="1" s="1"/>
  <c r="M634" i="1"/>
  <c r="R632" i="1" s="1"/>
  <c r="R638" i="1" s="1"/>
  <c r="W638" i="1" s="1"/>
  <c r="I627" i="1"/>
  <c r="P625" i="1" s="1"/>
  <c r="P631" i="1" s="1"/>
  <c r="K550" i="1"/>
  <c r="Q548" i="1" s="1"/>
  <c r="Q554" i="1" s="1"/>
  <c r="V554" i="1" s="1"/>
  <c r="M473" i="1"/>
  <c r="R471" i="1" s="1"/>
  <c r="R477" i="1" s="1"/>
  <c r="W477" i="1" s="1"/>
  <c r="K452" i="1"/>
  <c r="Q450" i="1" s="1"/>
  <c r="Q456" i="1" s="1"/>
  <c r="V456" i="1" s="1"/>
  <c r="K364" i="1"/>
  <c r="Q362" i="1" s="1"/>
  <c r="Q365" i="1" s="1"/>
  <c r="K347" i="1"/>
  <c r="Q345" i="1" s="1"/>
  <c r="Q351" i="1" s="1"/>
  <c r="V351" i="1" s="1"/>
  <c r="K326" i="1"/>
  <c r="Q324" i="1" s="1"/>
  <c r="M305" i="1"/>
  <c r="R303" i="1" s="1"/>
  <c r="I284" i="1"/>
  <c r="P282" i="1" s="1"/>
  <c r="I238" i="1"/>
  <c r="P236" i="1" s="1"/>
  <c r="I207" i="1"/>
  <c r="P205" i="1" s="1"/>
  <c r="I186" i="1"/>
  <c r="P184" i="1" s="1"/>
  <c r="M98" i="1"/>
  <c r="R96" i="1" s="1"/>
  <c r="R99" i="1" s="1"/>
  <c r="W99" i="1" s="1"/>
  <c r="I91" i="1"/>
  <c r="P89" i="1" s="1"/>
  <c r="K441" i="1"/>
  <c r="Q439" i="1" s="1"/>
  <c r="I354" i="1"/>
  <c r="P352" i="1" s="1"/>
  <c r="I266" i="1"/>
  <c r="P264" i="1" s="1"/>
  <c r="M228" i="1"/>
  <c r="R226" i="1" s="1"/>
  <c r="R232" i="1" s="1"/>
  <c r="W232" i="1" s="1"/>
  <c r="K224" i="1"/>
  <c r="Q222" i="1" s="1"/>
  <c r="M200" i="1"/>
  <c r="R198" i="1" s="1"/>
  <c r="K196" i="1"/>
  <c r="Q194" i="1" s="1"/>
  <c r="K165" i="1"/>
  <c r="Q163" i="1" s="1"/>
  <c r="I161" i="1"/>
  <c r="P159" i="1" s="1"/>
  <c r="P162" i="1" s="1"/>
  <c r="K147" i="1"/>
  <c r="Q145" i="1" s="1"/>
  <c r="M140" i="1"/>
  <c r="R138" i="1" s="1"/>
  <c r="I95" i="1"/>
  <c r="P93" i="1" s="1"/>
  <c r="I46" i="1"/>
  <c r="P44" i="1" s="1"/>
  <c r="M28" i="1"/>
  <c r="R26" i="1" s="1"/>
  <c r="R29" i="1" s="1"/>
  <c r="W29" i="1" s="1"/>
  <c r="I707" i="1"/>
  <c r="P705" i="1" s="1"/>
  <c r="M700" i="1"/>
  <c r="R698" i="1" s="1"/>
  <c r="I634" i="1"/>
  <c r="P632" i="1" s="1"/>
  <c r="I620" i="1"/>
  <c r="P618" i="1" s="1"/>
  <c r="I592" i="1"/>
  <c r="P590" i="1" s="1"/>
  <c r="K581" i="1"/>
  <c r="Q579" i="1" s="1"/>
  <c r="K529" i="1"/>
  <c r="Q527" i="1" s="1"/>
  <c r="I494" i="1"/>
  <c r="P492" i="1" s="1"/>
  <c r="I473" i="1"/>
  <c r="P471" i="1" s="1"/>
  <c r="M459" i="1"/>
  <c r="R457" i="1" s="1"/>
  <c r="R463" i="1" s="1"/>
  <c r="W463" i="1" s="1"/>
  <c r="M455" i="1"/>
  <c r="R453" i="1" s="1"/>
  <c r="Q393" i="1"/>
  <c r="M350" i="1"/>
  <c r="R348" i="1" s="1"/>
  <c r="M329" i="1"/>
  <c r="R327" i="1" s="1"/>
  <c r="M308" i="1"/>
  <c r="R306" i="1" s="1"/>
  <c r="M249" i="1"/>
  <c r="R247" i="1" s="1"/>
  <c r="I210" i="1"/>
  <c r="P208" i="1" s="1"/>
  <c r="K168" i="1"/>
  <c r="Q166" i="1" s="1"/>
  <c r="M144" i="1"/>
  <c r="R142" i="1" s="1"/>
  <c r="K140" i="1"/>
  <c r="Q138" i="1" s="1"/>
  <c r="I119" i="1"/>
  <c r="M102" i="1"/>
  <c r="R100" i="1" s="1"/>
  <c r="I98" i="1"/>
  <c r="P96" i="1" s="1"/>
  <c r="K67" i="1"/>
  <c r="Q65" i="1" s="1"/>
  <c r="Q71" i="1" s="1"/>
  <c r="V71" i="1" s="1"/>
  <c r="K700" i="1"/>
  <c r="Q698" i="1" s="1"/>
  <c r="M637" i="1"/>
  <c r="R635" i="1" s="1"/>
  <c r="I515" i="1"/>
  <c r="P513" i="1" s="1"/>
  <c r="M497" i="1"/>
  <c r="R495" i="1" s="1"/>
  <c r="R442" i="1"/>
  <c r="W442" i="1" s="1"/>
  <c r="M417" i="1"/>
  <c r="R415" i="1" s="1"/>
  <c r="M389" i="1"/>
  <c r="R387" i="1" s="1"/>
  <c r="R393" i="1" s="1"/>
  <c r="W393" i="1" s="1"/>
  <c r="K350" i="1"/>
  <c r="Q348" i="1" s="1"/>
  <c r="K312" i="1"/>
  <c r="Q310" i="1" s="1"/>
  <c r="Q316" i="1" s="1"/>
  <c r="V316" i="1" s="1"/>
  <c r="M291" i="1"/>
  <c r="R289" i="1" s="1"/>
  <c r="R295" i="1" s="1"/>
  <c r="W295" i="1" s="1"/>
  <c r="I245" i="1"/>
  <c r="P243" i="1" s="1"/>
  <c r="P246" i="1" s="1"/>
  <c r="U246" i="1" s="1"/>
  <c r="M203" i="1"/>
  <c r="R201" i="1" s="1"/>
  <c r="R204" i="1" s="1"/>
  <c r="W204" i="1" s="1"/>
  <c r="K193" i="1"/>
  <c r="Q191" i="1" s="1"/>
  <c r="I189" i="1"/>
  <c r="P187" i="1" s="1"/>
  <c r="I168" i="1"/>
  <c r="K102" i="1"/>
  <c r="Q100" i="1" s="1"/>
  <c r="M81" i="1"/>
  <c r="R79" i="1" s="1"/>
  <c r="R85" i="1" s="1"/>
  <c r="W85" i="1" s="1"/>
  <c r="K49" i="1"/>
  <c r="Q47" i="1" s="1"/>
  <c r="K42" i="1"/>
  <c r="Q40" i="1" s="1"/>
  <c r="M683" i="1"/>
  <c r="R681" i="1" s="1"/>
  <c r="I665" i="1"/>
  <c r="K623" i="1"/>
  <c r="Q621" i="1" s="1"/>
  <c r="Q624" i="1" s="1"/>
  <c r="M606" i="1"/>
  <c r="R604" i="1" s="1"/>
  <c r="R610" i="1" s="1"/>
  <c r="W610" i="1" s="1"/>
  <c r="M578" i="1"/>
  <c r="R576" i="1" s="1"/>
  <c r="R582" i="1" s="1"/>
  <c r="W582" i="1" s="1"/>
  <c r="K560" i="1"/>
  <c r="Q558" i="1" s="1"/>
  <c r="K497" i="1"/>
  <c r="Q495" i="1" s="1"/>
  <c r="K476" i="1"/>
  <c r="Q474" i="1" s="1"/>
  <c r="I459" i="1"/>
  <c r="P457" i="1" s="1"/>
  <c r="I413" i="1"/>
  <c r="P411" i="1" s="1"/>
  <c r="M371" i="1"/>
  <c r="R369" i="1" s="1"/>
  <c r="I312" i="1"/>
  <c r="P310" i="1" s="1"/>
  <c r="P316" i="1" s="1"/>
  <c r="I308" i="1"/>
  <c r="P306" i="1" s="1"/>
  <c r="P309" i="1" s="1"/>
  <c r="K291" i="1"/>
  <c r="Q289" i="1" s="1"/>
  <c r="Q295" i="1" s="1"/>
  <c r="V295" i="1" s="1"/>
  <c r="I193" i="1"/>
  <c r="P191" i="1" s="1"/>
  <c r="P197" i="1" s="1"/>
  <c r="S197" i="1" s="1"/>
  <c r="X197" i="1" s="1"/>
  <c r="M175" i="1"/>
  <c r="R173" i="1" s="1"/>
  <c r="K133" i="1"/>
  <c r="Q131" i="1" s="1"/>
  <c r="M126" i="1"/>
  <c r="R124" i="1" s="1"/>
  <c r="K70" i="1"/>
  <c r="Q68" i="1" s="1"/>
  <c r="M53" i="1"/>
  <c r="R51" i="1" s="1"/>
  <c r="R57" i="1" s="1"/>
  <c r="W57" i="1" s="1"/>
  <c r="I32" i="1"/>
  <c r="P30" i="1" s="1"/>
  <c r="K683" i="1"/>
  <c r="Q681" i="1" s="1"/>
  <c r="K669" i="1"/>
  <c r="Q667" i="1" s="1"/>
  <c r="Q673" i="1" s="1"/>
  <c r="V673" i="1" s="1"/>
  <c r="M641" i="1"/>
  <c r="R639" i="1" s="1"/>
  <c r="R645" i="1" s="1"/>
  <c r="W645" i="1" s="1"/>
  <c r="I623" i="1"/>
  <c r="P621" i="1" s="1"/>
  <c r="P624" i="1" s="1"/>
  <c r="U624" i="1" s="1"/>
  <c r="K606" i="1"/>
  <c r="Q604" i="1" s="1"/>
  <c r="Q610" i="1" s="1"/>
  <c r="V610" i="1" s="1"/>
  <c r="K487" i="1"/>
  <c r="Q485" i="1" s="1"/>
  <c r="Q491" i="1" s="1"/>
  <c r="V491" i="1" s="1"/>
  <c r="I476" i="1"/>
  <c r="P474" i="1" s="1"/>
  <c r="P477" i="1" s="1"/>
  <c r="U477" i="1" s="1"/>
  <c r="M462" i="1"/>
  <c r="R460" i="1" s="1"/>
  <c r="M392" i="1"/>
  <c r="R390" i="1" s="1"/>
  <c r="I378" i="1"/>
  <c r="K343" i="1"/>
  <c r="Q341" i="1" s="1"/>
  <c r="K333" i="1"/>
  <c r="Q331" i="1" s="1"/>
  <c r="Q337" i="1" s="1"/>
  <c r="V337" i="1" s="1"/>
  <c r="M315" i="1"/>
  <c r="R313" i="1" s="1"/>
  <c r="I291" i="1"/>
  <c r="P289" i="1" s="1"/>
  <c r="I217" i="1"/>
  <c r="P215" i="1" s="1"/>
  <c r="M186" i="1"/>
  <c r="R184" i="1" s="1"/>
  <c r="R190" i="1" s="1"/>
  <c r="M130" i="1"/>
  <c r="R128" i="1" s="1"/>
  <c r="M105" i="1"/>
  <c r="R103" i="1" s="1"/>
  <c r="I693" i="1"/>
  <c r="P691" i="1" s="1"/>
  <c r="M686" i="1"/>
  <c r="R684" i="1" s="1"/>
  <c r="K641" i="1"/>
  <c r="Q639" i="1" s="1"/>
  <c r="I606" i="1"/>
  <c r="P604" i="1" s="1"/>
  <c r="K588" i="1"/>
  <c r="Q586" i="1" s="1"/>
  <c r="K564" i="1"/>
  <c r="Q562" i="1" s="1"/>
  <c r="M529" i="1"/>
  <c r="R527" i="1" s="1"/>
  <c r="R533" i="1" s="1"/>
  <c r="W533" i="1" s="1"/>
  <c r="K462" i="1"/>
  <c r="Q460" i="1" s="1"/>
  <c r="M396" i="1"/>
  <c r="R394" i="1" s="1"/>
  <c r="R400" i="1" s="1"/>
  <c r="W400" i="1" s="1"/>
  <c r="M242" i="1"/>
  <c r="R240" i="1" s="1"/>
  <c r="K238" i="1"/>
  <c r="Q236" i="1" s="1"/>
  <c r="F56" i="1"/>
  <c r="F378" i="1"/>
  <c r="F434" i="1"/>
  <c r="F595" i="1"/>
  <c r="F63" i="1"/>
  <c r="F70" i="1"/>
  <c r="F77" i="1"/>
  <c r="F126" i="1"/>
  <c r="F133" i="1"/>
  <c r="F329" i="1"/>
  <c r="F343" i="1"/>
  <c r="F357" i="1"/>
  <c r="F364" i="1"/>
  <c r="F371" i="1"/>
  <c r="F427" i="1"/>
  <c r="F441" i="1"/>
  <c r="F679" i="1"/>
  <c r="F700" i="1"/>
  <c r="F140" i="1"/>
  <c r="F147" i="1"/>
  <c r="F350" i="1"/>
  <c r="F448" i="1"/>
  <c r="F686" i="1"/>
  <c r="F693" i="1"/>
  <c r="F707" i="1"/>
  <c r="F84" i="1"/>
  <c r="F315" i="1"/>
  <c r="F322" i="1"/>
  <c r="F336" i="1"/>
  <c r="F392" i="1"/>
  <c r="F455" i="1"/>
  <c r="F91" i="1"/>
  <c r="F154" i="1"/>
  <c r="F161" i="1"/>
  <c r="F301" i="1"/>
  <c r="F308" i="1"/>
  <c r="F462" i="1"/>
  <c r="F630" i="1"/>
  <c r="F98" i="1"/>
  <c r="F105" i="1"/>
  <c r="F168" i="1"/>
  <c r="F175" i="1"/>
  <c r="F287" i="1"/>
  <c r="F294" i="1"/>
  <c r="F399" i="1"/>
  <c r="F469" i="1"/>
  <c r="F637" i="1"/>
  <c r="F644" i="1"/>
  <c r="F182" i="1"/>
  <c r="F189" i="1"/>
  <c r="F203" i="1"/>
  <c r="F273" i="1"/>
  <c r="F476" i="1"/>
  <c r="F497" i="1"/>
  <c r="F21" i="1"/>
  <c r="F112" i="1"/>
  <c r="F196" i="1"/>
  <c r="F210" i="1"/>
  <c r="F217" i="1"/>
  <c r="F231" i="1"/>
  <c r="F259" i="1"/>
  <c r="F280" i="1"/>
  <c r="F483" i="1"/>
  <c r="F490" i="1"/>
  <c r="F504" i="1"/>
  <c r="F511" i="1"/>
  <c r="F518" i="1"/>
  <c r="F651" i="1"/>
  <c r="F119" i="1"/>
  <c r="F224" i="1"/>
  <c r="F238" i="1"/>
  <c r="F245" i="1"/>
  <c r="F266" i="1"/>
  <c r="F406" i="1"/>
  <c r="F539" i="1"/>
  <c r="F546" i="1"/>
  <c r="F658" i="1"/>
  <c r="F28" i="1"/>
  <c r="F35" i="1"/>
  <c r="F252" i="1"/>
  <c r="F413" i="1"/>
  <c r="F420" i="1"/>
  <c r="F525" i="1"/>
  <c r="F532" i="1"/>
  <c r="F553" i="1"/>
  <c r="F567" i="1"/>
  <c r="F574" i="1"/>
  <c r="F581" i="1"/>
  <c r="F609" i="1"/>
  <c r="F616" i="1"/>
  <c r="F560" i="1"/>
  <c r="F385" i="1"/>
  <c r="F602" i="1"/>
  <c r="F672" i="1"/>
  <c r="F49" i="1"/>
  <c r="F623" i="1"/>
  <c r="F665" i="1"/>
  <c r="F588" i="1"/>
  <c r="F42" i="1"/>
  <c r="F46" i="1"/>
  <c r="F67" i="1"/>
  <c r="F382" i="1"/>
  <c r="F438" i="1"/>
  <c r="F669" i="1"/>
  <c r="F60" i="1"/>
  <c r="F137" i="1"/>
  <c r="F361" i="1"/>
  <c r="F375" i="1"/>
  <c r="F424" i="1"/>
  <c r="F431" i="1"/>
  <c r="F74" i="1"/>
  <c r="F81" i="1"/>
  <c r="F130" i="1"/>
  <c r="F340" i="1"/>
  <c r="F354" i="1"/>
  <c r="F368" i="1"/>
  <c r="F389" i="1"/>
  <c r="F445" i="1"/>
  <c r="F627" i="1"/>
  <c r="F690" i="1"/>
  <c r="F697" i="1"/>
  <c r="F704" i="1"/>
  <c r="F144" i="1"/>
  <c r="F151" i="1"/>
  <c r="F326" i="1"/>
  <c r="F333" i="1"/>
  <c r="F347" i="1"/>
  <c r="F452" i="1"/>
  <c r="F683" i="1"/>
  <c r="F88" i="1"/>
  <c r="F95" i="1"/>
  <c r="F165" i="1"/>
  <c r="F305" i="1"/>
  <c r="F319" i="1"/>
  <c r="F158" i="1"/>
  <c r="F312" i="1"/>
  <c r="F396" i="1"/>
  <c r="F459" i="1"/>
  <c r="F466" i="1"/>
  <c r="F634" i="1"/>
  <c r="F102" i="1"/>
  <c r="F172" i="1"/>
  <c r="F179" i="1"/>
  <c r="F291" i="1"/>
  <c r="F298" i="1"/>
  <c r="F109" i="1"/>
  <c r="F186" i="1"/>
  <c r="F193" i="1"/>
  <c r="F207" i="1"/>
  <c r="F641" i="1"/>
  <c r="F648" i="1"/>
  <c r="F25" i="1"/>
  <c r="F200" i="1"/>
  <c r="F214" i="1"/>
  <c r="F221" i="1"/>
  <c r="F235" i="1"/>
  <c r="F277" i="1"/>
  <c r="F284" i="1"/>
  <c r="F473" i="1"/>
  <c r="F480" i="1"/>
  <c r="F494" i="1"/>
  <c r="F18" i="1"/>
  <c r="F116" i="1"/>
  <c r="F228" i="1"/>
  <c r="F242" i="1"/>
  <c r="F263" i="1"/>
  <c r="F270" i="1"/>
  <c r="F410" i="1"/>
  <c r="F487" i="1"/>
  <c r="F501" i="1"/>
  <c r="F508" i="1"/>
  <c r="F515" i="1"/>
  <c r="F522" i="1"/>
  <c r="F39" i="1"/>
  <c r="F249" i="1"/>
  <c r="F256" i="1"/>
  <c r="F403" i="1"/>
  <c r="F417" i="1"/>
  <c r="F536" i="1"/>
  <c r="F543" i="1"/>
  <c r="F550" i="1"/>
  <c r="F557" i="1"/>
  <c r="F564" i="1"/>
  <c r="F571" i="1"/>
  <c r="F578" i="1"/>
  <c r="F585" i="1"/>
  <c r="F655" i="1"/>
  <c r="F662" i="1"/>
  <c r="F529" i="1"/>
  <c r="F613" i="1"/>
  <c r="F123" i="1"/>
  <c r="F606" i="1"/>
  <c r="F32" i="1"/>
  <c r="F676" i="1"/>
  <c r="F53" i="1"/>
  <c r="F599" i="1"/>
  <c r="F592" i="1"/>
  <c r="F620" i="1"/>
  <c r="R617" i="1"/>
  <c r="W617" i="1" s="1"/>
  <c r="Q533" i="1"/>
  <c r="V533" i="1" s="1"/>
  <c r="I74" i="1"/>
  <c r="P72" i="1" s="1"/>
  <c r="K707" i="1"/>
  <c r="Q705" i="1" s="1"/>
  <c r="K424" i="1"/>
  <c r="Q422" i="1" s="1"/>
  <c r="Q428" i="1" s="1"/>
  <c r="V428" i="1" s="1"/>
  <c r="K697" i="1"/>
  <c r="Q695" i="1" s="1"/>
  <c r="V701" i="1" s="1"/>
  <c r="K361" i="1"/>
  <c r="Q359" i="1" s="1"/>
  <c r="R624" i="1"/>
  <c r="W624" i="1" s="1"/>
  <c r="R603" i="1"/>
  <c r="W603" i="1" s="1"/>
  <c r="Q470" i="1"/>
  <c r="V470" i="1" s="1"/>
  <c r="Q442" i="1"/>
  <c r="V442" i="1" s="1"/>
  <c r="Q617" i="1"/>
  <c r="V617" i="1" s="1"/>
  <c r="R456" i="1"/>
  <c r="W456" i="1" s="1"/>
  <c r="Q309" i="1"/>
  <c r="V309" i="1" s="1"/>
  <c r="K553" i="1"/>
  <c r="Q551" i="1" s="1"/>
  <c r="K543" i="1"/>
  <c r="Q541" i="1" s="1"/>
  <c r="K525" i="1"/>
  <c r="Q523" i="1" s="1"/>
  <c r="R344" i="1"/>
  <c r="W344" i="1" s="1"/>
  <c r="M336" i="1"/>
  <c r="R334" i="1" s="1"/>
  <c r="K319" i="1"/>
  <c r="Q317" i="1" s="1"/>
  <c r="Q323" i="1" s="1"/>
  <c r="K704" i="1"/>
  <c r="Q702" i="1" s="1"/>
  <c r="Q708" i="1" s="1"/>
  <c r="K690" i="1"/>
  <c r="Q688" i="1" s="1"/>
  <c r="Q694" i="1" s="1"/>
  <c r="V694" i="1" s="1"/>
  <c r="K501" i="1"/>
  <c r="Q499" i="1" s="1"/>
  <c r="Q505" i="1" s="1"/>
  <c r="V505" i="1" s="1"/>
  <c r="I452" i="1"/>
  <c r="P450" i="1" s="1"/>
  <c r="P456" i="1" s="1"/>
  <c r="M431" i="1"/>
  <c r="R429" i="1" s="1"/>
  <c r="R435" i="1" s="1"/>
  <c r="W435" i="1" s="1"/>
  <c r="Q414" i="1"/>
  <c r="V414" i="1" s="1"/>
  <c r="I403" i="1"/>
  <c r="P401" i="1" s="1"/>
  <c r="M375" i="1"/>
  <c r="R373" i="1" s="1"/>
  <c r="K368" i="1"/>
  <c r="Q366" i="1" s="1"/>
  <c r="Q372" i="1" s="1"/>
  <c r="V372" i="1" s="1"/>
  <c r="M361" i="1"/>
  <c r="R359" i="1" s="1"/>
  <c r="R365" i="1" s="1"/>
  <c r="W365" i="1" s="1"/>
  <c r="K354" i="1"/>
  <c r="Q352" i="1" s="1"/>
  <c r="K340" i="1"/>
  <c r="Q338" i="1" s="1"/>
  <c r="I326" i="1"/>
  <c r="P324" i="1" s="1"/>
  <c r="I322" i="1"/>
  <c r="P320" i="1" s="1"/>
  <c r="I315" i="1"/>
  <c r="P313" i="1" s="1"/>
  <c r="M214" i="1"/>
  <c r="R212" i="1" s="1"/>
  <c r="R218" i="1" s="1"/>
  <c r="W218" i="1" s="1"/>
  <c r="R169" i="1"/>
  <c r="W169" i="1" s="1"/>
  <c r="M77" i="1"/>
  <c r="R75" i="1" s="1"/>
  <c r="R78" i="1" s="1"/>
  <c r="W78" i="1" s="1"/>
  <c r="K74" i="1"/>
  <c r="Q72" i="1" s="1"/>
  <c r="Q78" i="1" s="1"/>
  <c r="V78" i="1" s="1"/>
  <c r="M60" i="1"/>
  <c r="R58" i="1" s="1"/>
  <c r="R64" i="1" s="1"/>
  <c r="W64" i="1" s="1"/>
  <c r="I704" i="1"/>
  <c r="P702" i="1" s="1"/>
  <c r="I697" i="1"/>
  <c r="P695" i="1" s="1"/>
  <c r="I690" i="1"/>
  <c r="P688" i="1" s="1"/>
  <c r="I686" i="1"/>
  <c r="P684" i="1" s="1"/>
  <c r="I683" i="1"/>
  <c r="P681" i="1" s="1"/>
  <c r="P687" i="1" s="1"/>
  <c r="M676" i="1"/>
  <c r="R674" i="1" s="1"/>
  <c r="R680" i="1" s="1"/>
  <c r="W680" i="1" s="1"/>
  <c r="K651" i="1"/>
  <c r="Q649" i="1" s="1"/>
  <c r="K511" i="1"/>
  <c r="Q509" i="1" s="1"/>
  <c r="K483" i="1"/>
  <c r="Q481" i="1" s="1"/>
  <c r="K473" i="1"/>
  <c r="Q471" i="1" s="1"/>
  <c r="Q477" i="1" s="1"/>
  <c r="V477" i="1" s="1"/>
  <c r="K448" i="1"/>
  <c r="Q446" i="1" s="1"/>
  <c r="K445" i="1"/>
  <c r="Q443" i="1" s="1"/>
  <c r="Q449" i="1" s="1"/>
  <c r="V449" i="1" s="1"/>
  <c r="K431" i="1"/>
  <c r="Q429" i="1" s="1"/>
  <c r="M424" i="1"/>
  <c r="R422" i="1" s="1"/>
  <c r="M382" i="1"/>
  <c r="R380" i="1" s="1"/>
  <c r="R386" i="1" s="1"/>
  <c r="W386" i="1" s="1"/>
  <c r="K375" i="1"/>
  <c r="Q373" i="1" s="1"/>
  <c r="Q379" i="1" s="1"/>
  <c r="I350" i="1"/>
  <c r="I340" i="1"/>
  <c r="P338" i="1" s="1"/>
  <c r="I336" i="1"/>
  <c r="P334" i="1" s="1"/>
  <c r="P337" i="1" s="1"/>
  <c r="I147" i="1"/>
  <c r="P145" i="1" s="1"/>
  <c r="K137" i="1"/>
  <c r="Q135" i="1" s="1"/>
  <c r="Q141" i="1" s="1"/>
  <c r="V141" i="1" s="1"/>
  <c r="I84" i="1"/>
  <c r="P82" i="1" s="1"/>
  <c r="P85" i="1" s="1"/>
  <c r="M63" i="1"/>
  <c r="R61" i="1" s="1"/>
  <c r="K60" i="1"/>
  <c r="Q58" i="1" s="1"/>
  <c r="M46" i="1"/>
  <c r="R44" i="1" s="1"/>
  <c r="M679" i="1"/>
  <c r="R677" i="1" s="1"/>
  <c r="K676" i="1"/>
  <c r="Q674" i="1" s="1"/>
  <c r="Q680" i="1" s="1"/>
  <c r="V680" i="1" s="1"/>
  <c r="M669" i="1"/>
  <c r="R667" i="1" s="1"/>
  <c r="I651" i="1"/>
  <c r="P649" i="1" s="1"/>
  <c r="M595" i="1"/>
  <c r="R593" i="1" s="1"/>
  <c r="M588" i="1"/>
  <c r="R586" i="1" s="1"/>
  <c r="R589" i="1" s="1"/>
  <c r="W589" i="1" s="1"/>
  <c r="I483" i="1"/>
  <c r="I431" i="1"/>
  <c r="P429" i="1" s="1"/>
  <c r="P435" i="1" s="1"/>
  <c r="I427" i="1"/>
  <c r="K382" i="1"/>
  <c r="Q380" i="1" s="1"/>
  <c r="Q386" i="1" s="1"/>
  <c r="V386" i="1" s="1"/>
  <c r="K378" i="1"/>
  <c r="Q376" i="1" s="1"/>
  <c r="I364" i="1"/>
  <c r="I329" i="1"/>
  <c r="P327" i="1" s="1"/>
  <c r="K273" i="1"/>
  <c r="Q271" i="1" s="1"/>
  <c r="K203" i="1"/>
  <c r="Q201" i="1" s="1"/>
  <c r="K189" i="1"/>
  <c r="Q187" i="1" s="1"/>
  <c r="K182" i="1"/>
  <c r="Q180" i="1" s="1"/>
  <c r="M172" i="1"/>
  <c r="R170" i="1" s="1"/>
  <c r="R176" i="1" s="1"/>
  <c r="W176" i="1" s="1"/>
  <c r="I140" i="1"/>
  <c r="I133" i="1"/>
  <c r="P131" i="1" s="1"/>
  <c r="I77" i="1"/>
  <c r="P75" i="1" s="1"/>
  <c r="P78" i="1" s="1"/>
  <c r="M49" i="1"/>
  <c r="R47" i="1" s="1"/>
  <c r="R50" i="1" s="1"/>
  <c r="M32" i="1"/>
  <c r="R30" i="1" s="1"/>
  <c r="M662" i="1"/>
  <c r="R660" i="1" s="1"/>
  <c r="K637" i="1"/>
  <c r="Q635" i="1" s="1"/>
  <c r="M560" i="1"/>
  <c r="R558" i="1" s="1"/>
  <c r="M532" i="1"/>
  <c r="R530" i="1" s="1"/>
  <c r="K469" i="1"/>
  <c r="Q467" i="1" s="1"/>
  <c r="I343" i="1"/>
  <c r="P341" i="1" s="1"/>
  <c r="K287" i="1"/>
  <c r="Q285" i="1" s="1"/>
  <c r="M256" i="1"/>
  <c r="R254" i="1" s="1"/>
  <c r="R260" i="1" s="1"/>
  <c r="W260" i="1" s="1"/>
  <c r="M158" i="1"/>
  <c r="R156" i="1" s="1"/>
  <c r="R162" i="1" s="1"/>
  <c r="W162" i="1" s="1"/>
  <c r="I126" i="1"/>
  <c r="P124" i="1" s="1"/>
  <c r="P127" i="1" s="1"/>
  <c r="Q113" i="1"/>
  <c r="V113" i="1" s="1"/>
  <c r="I81" i="1"/>
  <c r="P79" i="1" s="1"/>
  <c r="I70" i="1"/>
  <c r="P68" i="1" s="1"/>
  <c r="I67" i="1"/>
  <c r="P65" i="1" s="1"/>
  <c r="I63" i="1"/>
  <c r="P61" i="1" s="1"/>
  <c r="M35" i="1"/>
  <c r="R33" i="1" s="1"/>
  <c r="I672" i="1"/>
  <c r="P670" i="1" s="1"/>
  <c r="I669" i="1"/>
  <c r="P667" i="1" s="1"/>
  <c r="M665" i="1"/>
  <c r="R663" i="1" s="1"/>
  <c r="K662" i="1"/>
  <c r="Q660" i="1" s="1"/>
  <c r="Q666" i="1" s="1"/>
  <c r="V666" i="1" s="1"/>
  <c r="M655" i="1"/>
  <c r="R653" i="1" s="1"/>
  <c r="I637" i="1"/>
  <c r="M609" i="1"/>
  <c r="R607" i="1" s="1"/>
  <c r="M553" i="1"/>
  <c r="R551" i="1" s="1"/>
  <c r="K536" i="1"/>
  <c r="Q534" i="1" s="1"/>
  <c r="Q540" i="1" s="1"/>
  <c r="V540" i="1" s="1"/>
  <c r="M522" i="1"/>
  <c r="R520" i="1" s="1"/>
  <c r="I469" i="1"/>
  <c r="K459" i="1"/>
  <c r="Q457" i="1" s="1"/>
  <c r="M406" i="1"/>
  <c r="R404" i="1" s="1"/>
  <c r="M270" i="1"/>
  <c r="R268" i="1" s="1"/>
  <c r="K256" i="1"/>
  <c r="Q254" i="1" s="1"/>
  <c r="Q260" i="1" s="1"/>
  <c r="V260" i="1" s="1"/>
  <c r="Q183" i="1"/>
  <c r="V183" i="1" s="1"/>
  <c r="K175" i="1"/>
  <c r="Q173" i="1" s="1"/>
  <c r="M116" i="1"/>
  <c r="R114" i="1" s="1"/>
  <c r="K105" i="1"/>
  <c r="Q103" i="1" s="1"/>
  <c r="I56" i="1"/>
  <c r="P54" i="1" s="1"/>
  <c r="I49" i="1"/>
  <c r="I581" i="1"/>
  <c r="I574" i="1"/>
  <c r="I567" i="1"/>
  <c r="P565" i="1" s="1"/>
  <c r="P568" i="1" s="1"/>
  <c r="U568" i="1" s="1"/>
  <c r="I536" i="1"/>
  <c r="P534" i="1" s="1"/>
  <c r="R512" i="1"/>
  <c r="W512" i="1" s="1"/>
  <c r="M504" i="1"/>
  <c r="R502" i="1" s="1"/>
  <c r="R505" i="1" s="1"/>
  <c r="W505" i="1" s="1"/>
  <c r="M494" i="1"/>
  <c r="R492" i="1" s="1"/>
  <c r="R498" i="1" s="1"/>
  <c r="W498" i="1" s="1"/>
  <c r="M490" i="1"/>
  <c r="R488" i="1" s="1"/>
  <c r="M480" i="1"/>
  <c r="R478" i="1" s="1"/>
  <c r="R484" i="1" s="1"/>
  <c r="W484" i="1" s="1"/>
  <c r="I441" i="1"/>
  <c r="I417" i="1"/>
  <c r="P415" i="1" s="1"/>
  <c r="M413" i="1"/>
  <c r="R411" i="1" s="1"/>
  <c r="K406" i="1"/>
  <c r="Q404" i="1" s="1"/>
  <c r="M403" i="1"/>
  <c r="R401" i="1" s="1"/>
  <c r="R407" i="1" s="1"/>
  <c r="W407" i="1" s="1"/>
  <c r="I396" i="1"/>
  <c r="P394" i="1" s="1"/>
  <c r="P400" i="1" s="1"/>
  <c r="K301" i="1"/>
  <c r="Q299" i="1" s="1"/>
  <c r="K270" i="1"/>
  <c r="Q268" i="1" s="1"/>
  <c r="Q274" i="1" s="1"/>
  <c r="V274" i="1" s="1"/>
  <c r="M266" i="1"/>
  <c r="R264" i="1" s="1"/>
  <c r="I256" i="1"/>
  <c r="P254" i="1" s="1"/>
  <c r="I252" i="1"/>
  <c r="P250" i="1" s="1"/>
  <c r="K249" i="1"/>
  <c r="Q247" i="1" s="1"/>
  <c r="K161" i="1"/>
  <c r="Q159" i="1" s="1"/>
  <c r="K116" i="1"/>
  <c r="Q114" i="1" s="1"/>
  <c r="K91" i="1"/>
  <c r="Q89" i="1" s="1"/>
  <c r="I53" i="1"/>
  <c r="P51" i="1" s="1"/>
  <c r="I42" i="1"/>
  <c r="P40" i="1" s="1"/>
  <c r="I35" i="1"/>
  <c r="P33" i="1" s="1"/>
  <c r="K18" i="1"/>
  <c r="Q16" i="1" s="1"/>
  <c r="I658" i="1"/>
  <c r="P656" i="1" s="1"/>
  <c r="I655" i="1"/>
  <c r="P653" i="1" s="1"/>
  <c r="P659" i="1" s="1"/>
  <c r="M648" i="1"/>
  <c r="R646" i="1" s="1"/>
  <c r="I543" i="1"/>
  <c r="P541" i="1" s="1"/>
  <c r="I525" i="1"/>
  <c r="M511" i="1"/>
  <c r="R509" i="1" s="1"/>
  <c r="K508" i="1"/>
  <c r="Q506" i="1" s="1"/>
  <c r="K494" i="1"/>
  <c r="Q492" i="1" s="1"/>
  <c r="M483" i="1"/>
  <c r="R481" i="1" s="1"/>
  <c r="K480" i="1"/>
  <c r="Q478" i="1" s="1"/>
  <c r="K455" i="1"/>
  <c r="Q453" i="1" s="1"/>
  <c r="K392" i="1"/>
  <c r="Q390" i="1" s="1"/>
  <c r="K336" i="1"/>
  <c r="Q334" i="1" s="1"/>
  <c r="K315" i="1"/>
  <c r="Q313" i="1" s="1"/>
  <c r="K284" i="1"/>
  <c r="Q282" i="1" s="1"/>
  <c r="Q288" i="1" s="1"/>
  <c r="V288" i="1" s="1"/>
  <c r="M280" i="1"/>
  <c r="R278" i="1" s="1"/>
  <c r="M277" i="1"/>
  <c r="R275" i="1" s="1"/>
  <c r="R281" i="1" s="1"/>
  <c r="W281" i="1" s="1"/>
  <c r="I270" i="1"/>
  <c r="P268" i="1" s="1"/>
  <c r="K263" i="1"/>
  <c r="Q261" i="1" s="1"/>
  <c r="K235" i="1"/>
  <c r="Q233" i="1" s="1"/>
  <c r="K221" i="1"/>
  <c r="Q219" i="1" s="1"/>
  <c r="Q225" i="1" s="1"/>
  <c r="V225" i="1" s="1"/>
  <c r="K200" i="1"/>
  <c r="Q198" i="1" s="1"/>
  <c r="Q204" i="1" s="1"/>
  <c r="V204" i="1" s="1"/>
  <c r="Q169" i="1"/>
  <c r="Q99" i="1"/>
  <c r="I39" i="1"/>
  <c r="P37" i="1" s="1"/>
  <c r="P43" i="1" s="1"/>
  <c r="I28" i="1"/>
  <c r="Q652" i="1"/>
  <c r="V652" i="1" s="1"/>
  <c r="I224" i="1"/>
  <c r="P222" i="1" s="1"/>
  <c r="Q197" i="1"/>
  <c r="V197" i="1" s="1"/>
  <c r="Q43" i="1"/>
  <c r="V43" i="1" s="1"/>
  <c r="Q687" i="1"/>
  <c r="V687" i="1" s="1"/>
  <c r="R687" i="1"/>
  <c r="W687" i="1" s="1"/>
  <c r="I700" i="1"/>
  <c r="P698" i="1" s="1"/>
  <c r="Q659" i="1"/>
  <c r="V659" i="1" s="1"/>
  <c r="P701" i="1"/>
  <c r="U456" i="1"/>
  <c r="P673" i="1"/>
  <c r="U561" i="1"/>
  <c r="R701" i="1"/>
  <c r="W701" i="1" s="1"/>
  <c r="Q645" i="1"/>
  <c r="V645" i="1" s="1"/>
  <c r="R673" i="1"/>
  <c r="W673" i="1" s="1"/>
  <c r="M707" i="1"/>
  <c r="R705" i="1" s="1"/>
  <c r="M704" i="1"/>
  <c r="R702" i="1" s="1"/>
  <c r="R659" i="1"/>
  <c r="W659" i="1" s="1"/>
  <c r="P645" i="1"/>
  <c r="Q638" i="1"/>
  <c r="V638" i="1" s="1"/>
  <c r="Q631" i="1"/>
  <c r="V631" i="1" s="1"/>
  <c r="Q589" i="1"/>
  <c r="V589" i="1" s="1"/>
  <c r="I546" i="1"/>
  <c r="P491" i="1"/>
  <c r="U400" i="1"/>
  <c r="M378" i="1"/>
  <c r="R376" i="1" s="1"/>
  <c r="Q582" i="1"/>
  <c r="I532" i="1"/>
  <c r="P530" i="1" s="1"/>
  <c r="I616" i="1"/>
  <c r="Q575" i="1"/>
  <c r="V575" i="1" s="1"/>
  <c r="I529" i="1"/>
  <c r="P527" i="1" s="1"/>
  <c r="I609" i="1"/>
  <c r="Q547" i="1"/>
  <c r="V547" i="1" s="1"/>
  <c r="R547" i="1"/>
  <c r="W547" i="1" s="1"/>
  <c r="I602" i="1"/>
  <c r="M525" i="1"/>
  <c r="R523" i="1" s="1"/>
  <c r="R526" i="1" s="1"/>
  <c r="W526" i="1" s="1"/>
  <c r="I595" i="1"/>
  <c r="I553" i="1"/>
  <c r="M550" i="1"/>
  <c r="R548" i="1" s="1"/>
  <c r="R554" i="1" s="1"/>
  <c r="W554" i="1" s="1"/>
  <c r="I504" i="1"/>
  <c r="I588" i="1"/>
  <c r="M539" i="1"/>
  <c r="R537" i="1" s="1"/>
  <c r="M536" i="1"/>
  <c r="R534" i="1" s="1"/>
  <c r="R540" i="1" s="1"/>
  <c r="W540" i="1" s="1"/>
  <c r="Q561" i="1"/>
  <c r="R561" i="1"/>
  <c r="W561" i="1" s="1"/>
  <c r="I539" i="1"/>
  <c r="P463" i="1"/>
  <c r="I497" i="1"/>
  <c r="P449" i="1"/>
  <c r="R421" i="1"/>
  <c r="W421" i="1" s="1"/>
  <c r="M410" i="1"/>
  <c r="R408" i="1" s="1"/>
  <c r="R414" i="1" s="1"/>
  <c r="W414" i="1" s="1"/>
  <c r="I385" i="1"/>
  <c r="I301" i="1"/>
  <c r="M263" i="1"/>
  <c r="R261" i="1" s="1"/>
  <c r="M333" i="1"/>
  <c r="R331" i="1" s="1"/>
  <c r="R337" i="1" s="1"/>
  <c r="W337" i="1" s="1"/>
  <c r="Q330" i="1"/>
  <c r="I287" i="1"/>
  <c r="R428" i="1"/>
  <c r="W428" i="1" s="1"/>
  <c r="M368" i="1"/>
  <c r="R366" i="1" s="1"/>
  <c r="M354" i="1"/>
  <c r="R352" i="1" s="1"/>
  <c r="R358" i="1" s="1"/>
  <c r="W358" i="1" s="1"/>
  <c r="I273" i="1"/>
  <c r="K396" i="1"/>
  <c r="Q394" i="1" s="1"/>
  <c r="Q400" i="1" s="1"/>
  <c r="V400" i="1" s="1"/>
  <c r="Q358" i="1"/>
  <c r="V358" i="1" s="1"/>
  <c r="M326" i="1"/>
  <c r="R324" i="1" s="1"/>
  <c r="R330" i="1" s="1"/>
  <c r="W330" i="1" s="1"/>
  <c r="Q302" i="1"/>
  <c r="V302" i="1" s="1"/>
  <c r="I259" i="1"/>
  <c r="I371" i="1"/>
  <c r="I357" i="1"/>
  <c r="P253" i="1"/>
  <c r="R274" i="1"/>
  <c r="W274" i="1" s="1"/>
  <c r="R253" i="1"/>
  <c r="W253" i="1" s="1"/>
  <c r="Q253" i="1"/>
  <c r="V253" i="1" s="1"/>
  <c r="R519" i="1"/>
  <c r="R246" i="1"/>
  <c r="W246" i="1" s="1"/>
  <c r="Q407" i="1"/>
  <c r="M347" i="1"/>
  <c r="R345" i="1" s="1"/>
  <c r="M312" i="1"/>
  <c r="R310" i="1" s="1"/>
  <c r="R316" i="1" s="1"/>
  <c r="W316" i="1" s="1"/>
  <c r="R211" i="1"/>
  <c r="W211" i="1" s="1"/>
  <c r="Q267" i="1"/>
  <c r="V267" i="1" s="1"/>
  <c r="P106" i="1"/>
  <c r="R36" i="1"/>
  <c r="W36" i="1" s="1"/>
  <c r="K172" i="1"/>
  <c r="Q170" i="1" s="1"/>
  <c r="Q176" i="1" s="1"/>
  <c r="V176" i="1" s="1"/>
  <c r="P155" i="1"/>
  <c r="K144" i="1"/>
  <c r="Q142" i="1" s="1"/>
  <c r="K32" i="1"/>
  <c r="Q30" i="1" s="1"/>
  <c r="Q36" i="1" s="1"/>
  <c r="V36" i="1" s="1"/>
  <c r="P239" i="1"/>
  <c r="K228" i="1"/>
  <c r="Q226" i="1" s="1"/>
  <c r="P176" i="1"/>
  <c r="P148" i="1"/>
  <c r="P36" i="1"/>
  <c r="P64" i="1"/>
  <c r="P204" i="1"/>
  <c r="P232" i="1"/>
  <c r="K158" i="1"/>
  <c r="Q156" i="1" s="1"/>
  <c r="K130" i="1"/>
  <c r="Q128" i="1" s="1"/>
  <c r="Q134" i="1" s="1"/>
  <c r="V134" i="1" s="1"/>
  <c r="K186" i="1"/>
  <c r="Q184" i="1" s="1"/>
  <c r="Q190" i="1" s="1"/>
  <c r="V190" i="1" s="1"/>
  <c r="K46" i="1"/>
  <c r="Q44" i="1" s="1"/>
  <c r="Q50" i="1" s="1"/>
  <c r="V50" i="1" s="1"/>
  <c r="K242" i="1"/>
  <c r="Q240" i="1" s="1"/>
  <c r="P113" i="1"/>
  <c r="K21" i="1"/>
  <c r="Q19" i="1" s="1"/>
  <c r="P225" i="1"/>
  <c r="K214" i="1"/>
  <c r="Q212" i="1" s="1"/>
  <c r="R148" i="1"/>
  <c r="W148" i="1" s="1"/>
  <c r="R120" i="1"/>
  <c r="R106" i="1"/>
  <c r="W106" i="1" s="1"/>
  <c r="M14" i="1"/>
  <c r="R12" i="1" s="1"/>
  <c r="K14" i="1"/>
  <c r="Q12" i="1" s="1"/>
  <c r="F14" i="1"/>
  <c r="I14" i="1"/>
  <c r="P12" i="1" s="1"/>
  <c r="I11" i="1"/>
  <c r="P9" i="1" s="1"/>
  <c r="K11" i="1"/>
  <c r="M11" i="1"/>
  <c r="R9" i="1" s="1"/>
  <c r="P15" i="1" l="1"/>
  <c r="R15" i="1"/>
  <c r="R22" i="1"/>
  <c r="P22" i="1"/>
  <c r="U22" i="1" s="1"/>
  <c r="P708" i="1"/>
  <c r="U708" i="1" s="1"/>
  <c r="V708" i="1"/>
  <c r="R708" i="1"/>
  <c r="W708" i="1" s="1"/>
  <c r="S43" i="1"/>
  <c r="X43" i="1" s="1"/>
  <c r="P586" i="1"/>
  <c r="P589" i="1" s="1"/>
  <c r="P600" i="1"/>
  <c r="P603" i="1" s="1"/>
  <c r="P26" i="1"/>
  <c r="P29" i="1" s="1"/>
  <c r="P635" i="1"/>
  <c r="P638" i="1" s="1"/>
  <c r="P425" i="1"/>
  <c r="P428" i="1" s="1"/>
  <c r="P498" i="1"/>
  <c r="U498" i="1" s="1"/>
  <c r="P495" i="1"/>
  <c r="R379" i="1"/>
  <c r="W379" i="1" s="1"/>
  <c r="R155" i="1"/>
  <c r="W155" i="1" s="1"/>
  <c r="R267" i="1"/>
  <c r="W267" i="1" s="1"/>
  <c r="Q22" i="1"/>
  <c r="P138" i="1"/>
  <c r="P141" i="1" s="1"/>
  <c r="P481" i="1"/>
  <c r="P484" i="1" s="1"/>
  <c r="U484" i="1" s="1"/>
  <c r="P407" i="1"/>
  <c r="U407" i="1" s="1"/>
  <c r="P663" i="1"/>
  <c r="P666" i="1" s="1"/>
  <c r="U666" i="1" s="1"/>
  <c r="P299" i="1"/>
  <c r="P302" i="1" s="1"/>
  <c r="P117" i="1"/>
  <c r="P120" i="1" s="1"/>
  <c r="P271" i="1"/>
  <c r="P274" i="1" s="1"/>
  <c r="P537" i="1"/>
  <c r="P540" i="1" s="1"/>
  <c r="P502" i="1"/>
  <c r="P505" i="1" s="1"/>
  <c r="P607" i="1"/>
  <c r="P610" i="1" s="1"/>
  <c r="P544" i="1"/>
  <c r="P547" i="1" s="1"/>
  <c r="P295" i="1"/>
  <c r="U295" i="1" s="1"/>
  <c r="P383" i="1"/>
  <c r="P386" i="1" s="1"/>
  <c r="P344" i="1"/>
  <c r="U344" i="1" s="1"/>
  <c r="P355" i="1"/>
  <c r="P358" i="1" s="1"/>
  <c r="P572" i="1"/>
  <c r="P575" i="1" s="1"/>
  <c r="Q463" i="1"/>
  <c r="V463" i="1" s="1"/>
  <c r="P351" i="1"/>
  <c r="U351" i="1" s="1"/>
  <c r="P348" i="1"/>
  <c r="P281" i="1"/>
  <c r="U281" i="1" s="1"/>
  <c r="P369" i="1"/>
  <c r="P372" i="1" s="1"/>
  <c r="R372" i="1"/>
  <c r="W372" i="1" s="1"/>
  <c r="P551" i="1"/>
  <c r="P554" i="1" s="1"/>
  <c r="Q120" i="1"/>
  <c r="V120" i="1" s="1"/>
  <c r="P579" i="1"/>
  <c r="P582" i="1" s="1"/>
  <c r="P467" i="1"/>
  <c r="P470" i="1" s="1"/>
  <c r="Q106" i="1"/>
  <c r="V106" i="1" s="1"/>
  <c r="R596" i="1"/>
  <c r="W596" i="1" s="1"/>
  <c r="U43" i="1"/>
  <c r="P257" i="1"/>
  <c r="P260" i="1" s="1"/>
  <c r="P593" i="1"/>
  <c r="P596" i="1" s="1"/>
  <c r="P614" i="1"/>
  <c r="P617" i="1" s="1"/>
  <c r="P421" i="1"/>
  <c r="U421" i="1" s="1"/>
  <c r="P376" i="1"/>
  <c r="P379" i="1" s="1"/>
  <c r="P166" i="1"/>
  <c r="P169" i="1" s="1"/>
  <c r="Q162" i="1"/>
  <c r="V162" i="1" s="1"/>
  <c r="P523" i="1"/>
  <c r="P526" i="1" s="1"/>
  <c r="P439" i="1"/>
  <c r="P442" i="1" s="1"/>
  <c r="P47" i="1"/>
  <c r="P50" i="1" s="1"/>
  <c r="P362" i="1"/>
  <c r="P365" i="1" s="1"/>
  <c r="P694" i="1"/>
  <c r="S694" i="1" s="1"/>
  <c r="X694" i="1" s="1"/>
  <c r="Q344" i="1"/>
  <c r="V344" i="1" s="1"/>
  <c r="R309" i="1"/>
  <c r="W309" i="1" s="1"/>
  <c r="Q596" i="1"/>
  <c r="V596" i="1" s="1"/>
  <c r="R71" i="1"/>
  <c r="W71" i="1" s="1"/>
  <c r="Q218" i="1"/>
  <c r="V218" i="1" s="1"/>
  <c r="Q148" i="1"/>
  <c r="V148" i="1" s="1"/>
  <c r="P285" i="1"/>
  <c r="P288" i="1" s="1"/>
  <c r="Q64" i="1"/>
  <c r="V64" i="1" s="1"/>
  <c r="Q435" i="1"/>
  <c r="V435" i="1" s="1"/>
  <c r="R141" i="1"/>
  <c r="W141" i="1" s="1"/>
  <c r="S456" i="1"/>
  <c r="X456" i="1" s="1"/>
  <c r="S295" i="1"/>
  <c r="X295" i="1" s="1"/>
  <c r="U197" i="1"/>
  <c r="V323" i="1"/>
  <c r="S323" i="1"/>
  <c r="X323" i="1" s="1"/>
  <c r="V624" i="1"/>
  <c r="S624" i="1"/>
  <c r="X624" i="1" s="1"/>
  <c r="V393" i="1"/>
  <c r="S393" i="1"/>
  <c r="X393" i="1" s="1"/>
  <c r="Q484" i="1"/>
  <c r="V484" i="1" s="1"/>
  <c r="P92" i="1"/>
  <c r="U92" i="1" s="1"/>
  <c r="P57" i="1"/>
  <c r="P71" i="1"/>
  <c r="P330" i="1"/>
  <c r="U330" i="1" s="1"/>
  <c r="P190" i="1"/>
  <c r="U190" i="1" s="1"/>
  <c r="P211" i="1"/>
  <c r="U211" i="1" s="1"/>
  <c r="Q232" i="1"/>
  <c r="V232" i="1" s="1"/>
  <c r="P99" i="1"/>
  <c r="U99" i="1" s="1"/>
  <c r="R666" i="1"/>
  <c r="W666" i="1" s="1"/>
  <c r="V99" i="1"/>
  <c r="V169" i="1"/>
  <c r="Q512" i="1"/>
  <c r="P533" i="1"/>
  <c r="S533" i="1" s="1"/>
  <c r="X533" i="1" s="1"/>
  <c r="R652" i="1"/>
  <c r="W652" i="1" s="1"/>
  <c r="S281" i="1"/>
  <c r="X281" i="1" s="1"/>
  <c r="Q239" i="1"/>
  <c r="V239" i="1" s="1"/>
  <c r="Q498" i="1"/>
  <c r="V498" i="1" s="1"/>
  <c r="W120" i="1"/>
  <c r="V568" i="1"/>
  <c r="S568" i="1"/>
  <c r="X568" i="1" s="1"/>
  <c r="W50" i="1"/>
  <c r="V379" i="1"/>
  <c r="V365" i="1"/>
  <c r="V561" i="1"/>
  <c r="S561" i="1"/>
  <c r="X561" i="1" s="1"/>
  <c r="V330" i="1"/>
  <c r="S330" i="1"/>
  <c r="X330" i="1" s="1"/>
  <c r="V407" i="1"/>
  <c r="W519" i="1"/>
  <c r="S519" i="1"/>
  <c r="X519" i="1" s="1"/>
  <c r="W190" i="1"/>
  <c r="V582" i="1"/>
  <c r="W92" i="1"/>
  <c r="U64" i="1"/>
  <c r="S183" i="1"/>
  <c r="X183" i="1" s="1"/>
  <c r="U183" i="1"/>
  <c r="S337" i="1"/>
  <c r="X337" i="1" s="1"/>
  <c r="U337" i="1"/>
  <c r="S421" i="1"/>
  <c r="X421" i="1" s="1"/>
  <c r="S652" i="1"/>
  <c r="X652" i="1" s="1"/>
  <c r="U652" i="1"/>
  <c r="S36" i="1"/>
  <c r="X36" i="1" s="1"/>
  <c r="U36" i="1"/>
  <c r="S218" i="1"/>
  <c r="X218" i="1" s="1"/>
  <c r="U218" i="1"/>
  <c r="U463" i="1"/>
  <c r="S701" i="1"/>
  <c r="X701" i="1" s="1"/>
  <c r="U701" i="1"/>
  <c r="S127" i="1"/>
  <c r="X127" i="1" s="1"/>
  <c r="U127" i="1"/>
  <c r="U435" i="1"/>
  <c r="S687" i="1"/>
  <c r="X687" i="1" s="1"/>
  <c r="U687" i="1"/>
  <c r="S680" i="1"/>
  <c r="X680" i="1" s="1"/>
  <c r="U680" i="1"/>
  <c r="S673" i="1"/>
  <c r="X673" i="1" s="1"/>
  <c r="U673" i="1"/>
  <c r="S162" i="1"/>
  <c r="X162" i="1" s="1"/>
  <c r="U162" i="1"/>
  <c r="S176" i="1"/>
  <c r="X176" i="1" s="1"/>
  <c r="U176" i="1"/>
  <c r="S78" i="1"/>
  <c r="X78" i="1" s="1"/>
  <c r="U78" i="1"/>
  <c r="S211" i="1"/>
  <c r="X211" i="1" s="1"/>
  <c r="S85" i="1"/>
  <c r="X85" i="1" s="1"/>
  <c r="U85" i="1"/>
  <c r="S106" i="1"/>
  <c r="X106" i="1" s="1"/>
  <c r="U106" i="1"/>
  <c r="S267" i="1"/>
  <c r="X267" i="1" s="1"/>
  <c r="U267" i="1"/>
  <c r="S113" i="1"/>
  <c r="X113" i="1" s="1"/>
  <c r="U113" i="1"/>
  <c r="U232" i="1"/>
  <c r="S491" i="1"/>
  <c r="X491" i="1" s="1"/>
  <c r="U491" i="1"/>
  <c r="S239" i="1"/>
  <c r="X239" i="1" s="1"/>
  <c r="U239" i="1"/>
  <c r="S309" i="1"/>
  <c r="X309" i="1" s="1"/>
  <c r="U309" i="1"/>
  <c r="S449" i="1"/>
  <c r="X449" i="1" s="1"/>
  <c r="U449" i="1"/>
  <c r="S204" i="1"/>
  <c r="X204" i="1" s="1"/>
  <c r="U204" i="1"/>
  <c r="S225" i="1"/>
  <c r="X225" i="1" s="1"/>
  <c r="U225" i="1"/>
  <c r="S148" i="1"/>
  <c r="X148" i="1" s="1"/>
  <c r="U148" i="1"/>
  <c r="S253" i="1"/>
  <c r="X253" i="1" s="1"/>
  <c r="U253" i="1"/>
  <c r="S400" i="1"/>
  <c r="X400" i="1" s="1"/>
  <c r="S414" i="1"/>
  <c r="X414" i="1" s="1"/>
  <c r="S659" i="1"/>
  <c r="X659" i="1" s="1"/>
  <c r="U659" i="1"/>
  <c r="S155" i="1"/>
  <c r="X155" i="1" s="1"/>
  <c r="U155" i="1"/>
  <c r="Q246" i="1"/>
  <c r="S316" i="1"/>
  <c r="X316" i="1" s="1"/>
  <c r="U316" i="1"/>
  <c r="S134" i="1"/>
  <c r="X134" i="1" s="1"/>
  <c r="U134" i="1"/>
  <c r="R351" i="1"/>
  <c r="S477" i="1"/>
  <c r="X477" i="1" s="1"/>
  <c r="S645" i="1"/>
  <c r="X645" i="1" s="1"/>
  <c r="U645" i="1"/>
  <c r="S631" i="1"/>
  <c r="X631" i="1" s="1"/>
  <c r="U631" i="1"/>
  <c r="Q9" i="1"/>
  <c r="Q15" i="1" s="1"/>
  <c r="W15" i="1"/>
  <c r="R709" i="1" l="1"/>
  <c r="W22" i="1"/>
  <c r="P709" i="1"/>
  <c r="V22" i="1"/>
  <c r="Q709" i="1"/>
  <c r="S708" i="1"/>
  <c r="X708" i="1" s="1"/>
  <c r="U169" i="1"/>
  <c r="S169" i="1"/>
  <c r="X169" i="1" s="1"/>
  <c r="S610" i="1"/>
  <c r="X610" i="1" s="1"/>
  <c r="U610" i="1"/>
  <c r="U505" i="1"/>
  <c r="S505" i="1"/>
  <c r="X505" i="1" s="1"/>
  <c r="S617" i="1"/>
  <c r="X617" i="1" s="1"/>
  <c r="U617" i="1"/>
  <c r="S274" i="1"/>
  <c r="X274" i="1" s="1"/>
  <c r="U274" i="1"/>
  <c r="S260" i="1"/>
  <c r="X260" i="1" s="1"/>
  <c r="U260" i="1"/>
  <c r="U302" i="1"/>
  <c r="S302" i="1"/>
  <c r="X302" i="1" s="1"/>
  <c r="U575" i="1"/>
  <c r="S575" i="1"/>
  <c r="X575" i="1" s="1"/>
  <c r="U358" i="1"/>
  <c r="S358" i="1"/>
  <c r="X358" i="1" s="1"/>
  <c r="U603" i="1"/>
  <c r="S603" i="1"/>
  <c r="X603" i="1" s="1"/>
  <c r="U547" i="1"/>
  <c r="S547" i="1"/>
  <c r="X547" i="1" s="1"/>
  <c r="S540" i="1"/>
  <c r="X540" i="1" s="1"/>
  <c r="U540" i="1"/>
  <c r="U120" i="1"/>
  <c r="S120" i="1"/>
  <c r="X120" i="1" s="1"/>
  <c r="S442" i="1"/>
  <c r="X442" i="1" s="1"/>
  <c r="U442" i="1"/>
  <c r="U589" i="1"/>
  <c r="S589" i="1"/>
  <c r="X589" i="1" s="1"/>
  <c r="U288" i="1"/>
  <c r="S288" i="1"/>
  <c r="X288" i="1" s="1"/>
  <c r="S554" i="1"/>
  <c r="X554" i="1" s="1"/>
  <c r="U554" i="1"/>
  <c r="U379" i="1"/>
  <c r="S379" i="1"/>
  <c r="X379" i="1" s="1"/>
  <c r="U372" i="1"/>
  <c r="S372" i="1"/>
  <c r="X372" i="1" s="1"/>
  <c r="S596" i="1"/>
  <c r="X596" i="1" s="1"/>
  <c r="U596" i="1"/>
  <c r="U428" i="1"/>
  <c r="S428" i="1"/>
  <c r="X428" i="1" s="1"/>
  <c r="U638" i="1"/>
  <c r="S638" i="1"/>
  <c r="X638" i="1" s="1"/>
  <c r="U365" i="1"/>
  <c r="S365" i="1"/>
  <c r="X365" i="1" s="1"/>
  <c r="U29" i="1"/>
  <c r="S29" i="1"/>
  <c r="X29" i="1" s="1"/>
  <c r="U50" i="1"/>
  <c r="S50" i="1"/>
  <c r="X50" i="1" s="1"/>
  <c r="S470" i="1"/>
  <c r="X470" i="1" s="1"/>
  <c r="U470" i="1"/>
  <c r="U526" i="1"/>
  <c r="S526" i="1"/>
  <c r="X526" i="1" s="1"/>
  <c r="U582" i="1"/>
  <c r="S582" i="1"/>
  <c r="X582" i="1" s="1"/>
  <c r="U386" i="1"/>
  <c r="S386" i="1"/>
  <c r="X386" i="1" s="1"/>
  <c r="S141" i="1"/>
  <c r="X141" i="1" s="1"/>
  <c r="U141" i="1"/>
  <c r="U694" i="1"/>
  <c r="S463" i="1"/>
  <c r="X463" i="1" s="1"/>
  <c r="S64" i="1"/>
  <c r="X64" i="1" s="1"/>
  <c r="S407" i="1"/>
  <c r="X407" i="1" s="1"/>
  <c r="S190" i="1"/>
  <c r="X190" i="1" s="1"/>
  <c r="S22" i="1"/>
  <c r="S344" i="1"/>
  <c r="X344" i="1" s="1"/>
  <c r="S435" i="1"/>
  <c r="X435" i="1" s="1"/>
  <c r="U533" i="1"/>
  <c r="S232" i="1"/>
  <c r="X232" i="1" s="1"/>
  <c r="S99" i="1"/>
  <c r="X99" i="1" s="1"/>
  <c r="S92" i="1"/>
  <c r="X92" i="1" s="1"/>
  <c r="S666" i="1"/>
  <c r="X666" i="1" s="1"/>
  <c r="S484" i="1"/>
  <c r="X484" i="1" s="1"/>
  <c r="U71" i="1"/>
  <c r="S71" i="1"/>
  <c r="X71" i="1" s="1"/>
  <c r="S57" i="1"/>
  <c r="X57" i="1" s="1"/>
  <c r="U57" i="1"/>
  <c r="V512" i="1"/>
  <c r="S512" i="1"/>
  <c r="X512" i="1" s="1"/>
  <c r="S498" i="1"/>
  <c r="X498" i="1" s="1"/>
  <c r="W351" i="1"/>
  <c r="S351" i="1"/>
  <c r="X351" i="1" s="1"/>
  <c r="V246" i="1"/>
  <c r="S246" i="1"/>
  <c r="X246" i="1" s="1"/>
  <c r="S15" i="1"/>
  <c r="X15" i="1" s="1"/>
  <c r="V15" i="1"/>
  <c r="U15" i="1"/>
  <c r="X22" i="1" l="1"/>
  <c r="S709" i="1"/>
  <c r="F1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<sst xmlns="http://schemas.openxmlformats.org/spreadsheetml/2006/main" count="1822" uniqueCount="34">
  <si>
    <t>㊞</t>
    <phoneticPr fontId="2"/>
  </si>
  <si>
    <t>新</t>
    <rPh sb="0" eb="1">
      <t>シン</t>
    </rPh>
    <phoneticPr fontId="2"/>
  </si>
  <si>
    <t>旧</t>
    <rPh sb="0" eb="1">
      <t>キュウ</t>
    </rPh>
    <phoneticPr fontId="2"/>
  </si>
  <si>
    <t>退職医療掛金(2/1000)</t>
    <rPh sb="0" eb="2">
      <t>タイショク</t>
    </rPh>
    <rPh sb="2" eb="4">
      <t>イリョウ</t>
    </rPh>
    <rPh sb="4" eb="6">
      <t>カケキン</t>
    </rPh>
    <phoneticPr fontId="2"/>
  </si>
  <si>
    <t>①</t>
    <phoneticPr fontId="2"/>
  </si>
  <si>
    <t>②</t>
    <phoneticPr fontId="2"/>
  </si>
  <si>
    <t>③</t>
    <phoneticPr fontId="2"/>
  </si>
  <si>
    <t>月数</t>
    <rPh sb="0" eb="1">
      <t>ツキ</t>
    </rPh>
    <rPh sb="1" eb="2">
      <t>スウ</t>
    </rPh>
    <phoneticPr fontId="2"/>
  </si>
  <si>
    <t>事業掛金　　　①×月数</t>
    <rPh sb="0" eb="2">
      <t>ジギョウ</t>
    </rPh>
    <rPh sb="2" eb="4">
      <t>カケキン</t>
    </rPh>
    <rPh sb="9" eb="11">
      <t>ツキスウ</t>
    </rPh>
    <phoneticPr fontId="2"/>
  </si>
  <si>
    <t>退職医療掛金　②×月数</t>
    <rPh sb="0" eb="2">
      <t>タイショク</t>
    </rPh>
    <rPh sb="2" eb="4">
      <t>イリョウ</t>
    </rPh>
    <rPh sb="4" eb="6">
      <t>カケキン</t>
    </rPh>
    <rPh sb="9" eb="11">
      <t>ツキスウ</t>
    </rPh>
    <phoneticPr fontId="2"/>
  </si>
  <si>
    <t>生涯福祉掛金　③×月数</t>
    <rPh sb="0" eb="2">
      <t>ショウガイ</t>
    </rPh>
    <rPh sb="2" eb="4">
      <t>フクシ</t>
    </rPh>
    <rPh sb="4" eb="6">
      <t>カケキン</t>
    </rPh>
    <rPh sb="9" eb="11">
      <t>ツキスウ</t>
    </rPh>
    <phoneticPr fontId="2"/>
  </si>
  <si>
    <t>↓</t>
    <phoneticPr fontId="2"/>
  </si>
  <si>
    <t>月</t>
    <rPh sb="0" eb="1">
      <t>ツキ</t>
    </rPh>
    <phoneticPr fontId="2"/>
  </si>
  <si>
    <t>期間</t>
    <rPh sb="0" eb="2">
      <t>キカン</t>
    </rPh>
    <phoneticPr fontId="2"/>
  </si>
  <si>
    <t>掛金合計</t>
    <rPh sb="0" eb="2">
      <t>カケキン</t>
    </rPh>
    <rPh sb="2" eb="4">
      <t>ゴウケイ</t>
    </rPh>
    <phoneticPr fontId="2"/>
  </si>
  <si>
    <t>差　　額</t>
    <rPh sb="0" eb="1">
      <t>サ</t>
    </rPh>
    <rPh sb="3" eb="4">
      <t>ガク</t>
    </rPh>
    <phoneticPr fontId="2"/>
  </si>
  <si>
    <t>所属合計</t>
    <rPh sb="0" eb="2">
      <t>ショゾク</t>
    </rPh>
    <rPh sb="2" eb="4">
      <t>ゴウケイ</t>
    </rPh>
    <phoneticPr fontId="2"/>
  </si>
  <si>
    <t>生涯福祉掛金(2/1000)</t>
    <rPh sb="0" eb="2">
      <t>ショウガイ</t>
    </rPh>
    <rPh sb="2" eb="4">
      <t>フクシ</t>
    </rPh>
    <rPh sb="4" eb="6">
      <t>カケキン</t>
    </rPh>
    <phoneticPr fontId="2"/>
  </si>
  <si>
    <t>差額合計</t>
    <rPh sb="0" eb="2">
      <t>サガク</t>
    </rPh>
    <rPh sb="2" eb="4">
      <t>ゴウケイ</t>
    </rPh>
    <phoneticPr fontId="2"/>
  </si>
  <si>
    <t xml:space="preserve"> （別紙）</t>
    <rPh sb="2" eb="4">
      <t>ベッシ</t>
    </rPh>
    <phoneticPr fontId="2"/>
  </si>
  <si>
    <t xml:space="preserve"> 個 人 別 差 額 掛 金 内 訳 書</t>
    <rPh sb="1" eb="2">
      <t>コ</t>
    </rPh>
    <rPh sb="3" eb="4">
      <t>ヒト</t>
    </rPh>
    <rPh sb="5" eb="6">
      <t>ベツ</t>
    </rPh>
    <rPh sb="7" eb="8">
      <t>サ</t>
    </rPh>
    <rPh sb="9" eb="10">
      <t>ガク</t>
    </rPh>
    <rPh sb="11" eb="12">
      <t>カカリ</t>
    </rPh>
    <rPh sb="13" eb="14">
      <t>キン</t>
    </rPh>
    <rPh sb="15" eb="16">
      <t>ウチ</t>
    </rPh>
    <rPh sb="17" eb="18">
      <t>ヤク</t>
    </rPh>
    <rPh sb="19" eb="20">
      <t>ショ</t>
    </rPh>
    <phoneticPr fontId="2"/>
  </si>
  <si>
    <t>（　   年 　 月～　   年 　  月）</t>
    <rPh sb="5" eb="6">
      <t>ネン</t>
    </rPh>
    <rPh sb="9" eb="10">
      <t>ガツ</t>
    </rPh>
    <rPh sb="15" eb="16">
      <t>ネン</t>
    </rPh>
    <rPh sb="20" eb="21">
      <t>ガツ</t>
    </rPh>
    <phoneticPr fontId="2"/>
  </si>
  <si>
    <t>　↓白枠のセルのみ入力してください。氏名・組合員証番号・期間の月・給料月額の新・旧（※他の色セルは自動計算）</t>
    <rPh sb="2" eb="3">
      <t>シロ</t>
    </rPh>
    <rPh sb="3" eb="4">
      <t>ワク</t>
    </rPh>
    <rPh sb="9" eb="11">
      <t>ニュウリョク</t>
    </rPh>
    <rPh sb="18" eb="20">
      <t>シメイ</t>
    </rPh>
    <rPh sb="21" eb="24">
      <t>クミアイイン</t>
    </rPh>
    <rPh sb="24" eb="25">
      <t>ショウ</t>
    </rPh>
    <rPh sb="25" eb="27">
      <t>バンゴウ</t>
    </rPh>
    <rPh sb="28" eb="30">
      <t>キカン</t>
    </rPh>
    <rPh sb="31" eb="32">
      <t>ツキ</t>
    </rPh>
    <rPh sb="33" eb="35">
      <t>キュウリョウ</t>
    </rPh>
    <rPh sb="35" eb="37">
      <t>ゲツガク</t>
    </rPh>
    <rPh sb="38" eb="39">
      <t>シン</t>
    </rPh>
    <rPh sb="40" eb="41">
      <t>キュウ</t>
    </rPh>
    <rPh sb="43" eb="44">
      <t>タ</t>
    </rPh>
    <rPh sb="45" eb="46">
      <t>イロ</t>
    </rPh>
    <rPh sb="49" eb="51">
      <t>ジドウ</t>
    </rPh>
    <rPh sb="51" eb="53">
      <t>ケイサン</t>
    </rPh>
    <phoneticPr fontId="2"/>
  </si>
  <si>
    <t>氏　　名</t>
    <rPh sb="0" eb="1">
      <t>シ</t>
    </rPh>
    <rPh sb="3" eb="4">
      <t>メイ</t>
    </rPh>
    <phoneticPr fontId="2"/>
  </si>
  <si>
    <t>　一般財団法人広島県教育職員互助組合理事長　様</t>
    <rPh sb="1" eb="3">
      <t>イッパン</t>
    </rPh>
    <rPh sb="3" eb="5">
      <t>ザイダン</t>
    </rPh>
    <rPh sb="5" eb="7">
      <t>ホウジン</t>
    </rPh>
    <rPh sb="7" eb="10">
      <t>ヒロシマケン</t>
    </rPh>
    <rPh sb="10" eb="12">
      <t>キョウイク</t>
    </rPh>
    <rPh sb="12" eb="14">
      <t>ショクイン</t>
    </rPh>
    <rPh sb="14" eb="16">
      <t>ゴジョ</t>
    </rPh>
    <rPh sb="16" eb="18">
      <t>クミアイ</t>
    </rPh>
    <rPh sb="18" eb="21">
      <t>リジチョウ</t>
    </rPh>
    <rPh sb="22" eb="23">
      <t>サマ</t>
    </rPh>
    <phoneticPr fontId="2"/>
  </si>
  <si>
    <t>No.</t>
    <phoneticPr fontId="2"/>
  </si>
  <si>
    <t>被扶養者有＝１　　無＝空欄</t>
    <rPh sb="0" eb="4">
      <t>ヒフヨウシャ</t>
    </rPh>
    <rPh sb="4" eb="5">
      <t>アリ</t>
    </rPh>
    <rPh sb="9" eb="10">
      <t>ナシ</t>
    </rPh>
    <rPh sb="11" eb="13">
      <t>クウラン</t>
    </rPh>
    <phoneticPr fontId="2"/>
  </si>
  <si>
    <t>　　　　　　　　　　　　　　　　　給与支給機関名　　　　　　　　　　　　</t>
    <rPh sb="17" eb="19">
      <t>キュウヨ</t>
    </rPh>
    <rPh sb="19" eb="21">
      <t>シキュウ</t>
    </rPh>
    <rPh sb="21" eb="23">
      <t>キカン</t>
    </rPh>
    <rPh sb="23" eb="24">
      <t>メイ</t>
    </rPh>
    <phoneticPr fontId="2"/>
  </si>
  <si>
    <t>事業掛金(6/1000)or　(7.4/1000)</t>
    <rPh sb="0" eb="2">
      <t>ジギョウ</t>
    </rPh>
    <rPh sb="2" eb="4">
      <t>カケキン</t>
    </rPh>
    <phoneticPr fontId="2"/>
  </si>
  <si>
    <t>　</t>
  </si>
  <si>
    <t>月</t>
  </si>
  <si>
    <t>差額</t>
    <rPh sb="0" eb="2">
      <t>サガク</t>
    </rPh>
    <phoneticPr fontId="2"/>
  </si>
  <si>
    <t>給 料 月 額</t>
    <rPh sb="0" eb="1">
      <t>キュウ</t>
    </rPh>
    <rPh sb="2" eb="3">
      <t>リョウ</t>
    </rPh>
    <rPh sb="4" eb="5">
      <t>ガツ</t>
    </rPh>
    <rPh sb="6" eb="7">
      <t>ガク</t>
    </rPh>
    <phoneticPr fontId="2"/>
  </si>
  <si>
    <t>組合員等番号</t>
    <rPh sb="0" eb="3">
      <t>クミアイイン</t>
    </rPh>
    <rPh sb="3" eb="4">
      <t>トウ</t>
    </rPh>
    <rPh sb="4" eb="6">
      <t>バンゴウ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</si>
</sst>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&quot;差&quot;\1"/>
    <numFmt numFmtId="177" formatCode="&quot;差&quot;\2"/>
  </numFmts>
  <fonts count="12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9"/>
      <name val="ＭＳ Ｐゴシック"/>
      <family val="3"/>
      <charset val="128"/>
    </font>
    <font>
      <sz val="8"/>
      <name val="ＭＳ Ｐゴシック"/>
      <family val="3"/>
      <charset val="128"/>
    </font>
    <font>
      <sz val="9"/>
      <color indexed="9"/>
      <name val="ＭＳ Ｐゴシック"/>
      <family val="3"/>
      <charset val="128"/>
    </font>
    <font>
      <sz val="8"/>
      <color indexed="9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u/>
      <sz val="12"/>
      <name val="ＭＳ Ｐゴシック"/>
      <family val="3"/>
      <charset val="128"/>
    </font>
    <font>
      <b/>
      <sz val="9"/>
      <name val="ＭＳ Ｐゴシック"/>
      <family val="3"/>
      <charset val="128"/>
    </font>
    <font>
      <b/>
      <sz val="14"/>
      <name val="ＭＳ Ｐゴシック"/>
      <family val="3"/>
      <charset val="128"/>
    </font>
  </fonts>
  <fills count="13">
    <fill>
      <patternFill patternType="none"/>
    </fill>
    <fill>
      <patternFill patternType="gray125"/>
    </fill>
    <fill>
      <patternFill patternType="solid">
        <fgColor indexed="48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double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127">
    <xf numFmtId="0" fontId="0" fillId="0" borderId="0" xfId="0"/>
    <xf numFmtId="0" fontId="3" fillId="0" borderId="0" xfId="0" applyFont="1"/>
    <xf numFmtId="0" fontId="4" fillId="0" borderId="0" xfId="0" applyFont="1" applyAlignment="1">
      <alignment horizontal="center" vertical="center" wrapText="1"/>
    </xf>
    <xf numFmtId="0" fontId="4" fillId="0" borderId="0" xfId="0" applyFont="1"/>
    <xf numFmtId="0" fontId="5" fillId="0" borderId="0" xfId="0" applyFont="1"/>
    <xf numFmtId="0" fontId="0" fillId="0" borderId="0" xfId="0" applyAlignment="1"/>
    <xf numFmtId="0" fontId="0" fillId="0" borderId="0" xfId="0" applyAlignment="1">
      <alignment vertical="center"/>
    </xf>
    <xf numFmtId="38" fontId="3" fillId="5" borderId="2" xfId="1" applyFont="1" applyFill="1" applyBorder="1" applyAlignment="1"/>
    <xf numFmtId="38" fontId="5" fillId="5" borderId="3" xfId="1" applyFont="1" applyFill="1" applyBorder="1" applyAlignment="1"/>
    <xf numFmtId="38" fontId="3" fillId="5" borderId="4" xfId="1" applyFont="1" applyFill="1" applyBorder="1" applyAlignment="1"/>
    <xf numFmtId="38" fontId="5" fillId="5" borderId="2" xfId="1" applyFont="1" applyFill="1" applyBorder="1" applyAlignment="1"/>
    <xf numFmtId="0" fontId="5" fillId="0" borderId="0" xfId="0" applyFont="1" applyAlignment="1">
      <alignment horizontal="left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 wrapText="1"/>
    </xf>
    <xf numFmtId="38" fontId="5" fillId="0" borderId="0" xfId="1" applyFont="1"/>
    <xf numFmtId="38" fontId="5" fillId="0" borderId="0" xfId="1" applyFont="1" applyAlignment="1">
      <alignment horizontal="center" vertical="center" wrapText="1"/>
    </xf>
    <xf numFmtId="38" fontId="5" fillId="0" borderId="0" xfId="1" applyFont="1" applyAlignment="1"/>
    <xf numFmtId="0" fontId="4" fillId="0" borderId="2" xfId="0" applyFont="1" applyBorder="1" applyAlignment="1"/>
    <xf numFmtId="0" fontId="5" fillId="6" borderId="0" xfId="0" applyFont="1" applyFill="1" applyAlignment="1">
      <alignment vertical="center"/>
    </xf>
    <xf numFmtId="0" fontId="5" fillId="6" borderId="0" xfId="0" applyFont="1" applyFill="1" applyBorder="1" applyAlignment="1">
      <alignment vertical="center"/>
    </xf>
    <xf numFmtId="38" fontId="5" fillId="7" borderId="7" xfId="1" applyFont="1" applyFill="1" applyBorder="1" applyAlignment="1"/>
    <xf numFmtId="38" fontId="5" fillId="8" borderId="8" xfId="1" applyFont="1" applyFill="1" applyBorder="1" applyAlignment="1">
      <alignment horizontal="right"/>
    </xf>
    <xf numFmtId="38" fontId="5" fillId="7" borderId="10" xfId="1" applyFont="1" applyFill="1" applyBorder="1" applyAlignment="1"/>
    <xf numFmtId="38" fontId="5" fillId="5" borderId="4" xfId="1" applyFont="1" applyFill="1" applyBorder="1" applyAlignment="1">
      <alignment horizontal="left"/>
    </xf>
    <xf numFmtId="38" fontId="5" fillId="8" borderId="11" xfId="1" applyFont="1" applyFill="1" applyBorder="1" applyAlignment="1">
      <alignment horizontal="right"/>
    </xf>
    <xf numFmtId="38" fontId="3" fillId="0" borderId="13" xfId="1" applyFont="1" applyBorder="1" applyAlignment="1" applyProtection="1">
      <protection locked="0"/>
    </xf>
    <xf numFmtId="38" fontId="3" fillId="0" borderId="14" xfId="1" applyFont="1" applyBorder="1" applyAlignment="1" applyProtection="1">
      <protection locked="0"/>
    </xf>
    <xf numFmtId="0" fontId="0" fillId="0" borderId="0" xfId="0" applyAlignment="1">
      <alignment horizontal="center"/>
    </xf>
    <xf numFmtId="0" fontId="4" fillId="9" borderId="0" xfId="0" applyFont="1" applyFill="1" applyBorder="1" applyProtection="1">
      <protection locked="0"/>
    </xf>
    <xf numFmtId="0" fontId="0" fillId="0" borderId="0" xfId="0" applyAlignment="1">
      <alignment horizontal="center" vertical="top"/>
    </xf>
    <xf numFmtId="0" fontId="5" fillId="0" borderId="0" xfId="0" applyFont="1" applyAlignment="1">
      <alignment vertical="center"/>
    </xf>
    <xf numFmtId="38" fontId="3" fillId="9" borderId="5" xfId="1" applyFont="1" applyFill="1" applyBorder="1" applyAlignment="1" applyProtection="1">
      <protection locked="0"/>
    </xf>
    <xf numFmtId="0" fontId="9" fillId="0" borderId="0" xfId="0" applyFont="1" applyAlignment="1">
      <alignment horizontal="center" vertical="top"/>
    </xf>
    <xf numFmtId="38" fontId="5" fillId="7" borderId="11" xfId="1" applyFont="1" applyFill="1" applyBorder="1" applyAlignment="1">
      <alignment horizontal="right"/>
    </xf>
    <xf numFmtId="38" fontId="3" fillId="0" borderId="2" xfId="1" applyFont="1" applyFill="1" applyBorder="1" applyAlignment="1" applyProtection="1">
      <protection locked="0"/>
    </xf>
    <xf numFmtId="0" fontId="6" fillId="2" borderId="1" xfId="0" applyFont="1" applyFill="1" applyBorder="1" applyAlignment="1">
      <alignment horizontal="center" vertical="center"/>
    </xf>
    <xf numFmtId="0" fontId="6" fillId="2" borderId="31" xfId="0" applyFont="1" applyFill="1" applyBorder="1" applyAlignment="1">
      <alignment horizontal="center" vertical="center"/>
    </xf>
    <xf numFmtId="38" fontId="3" fillId="0" borderId="0" xfId="1" applyFont="1" applyFill="1" applyBorder="1" applyAlignment="1" applyProtection="1">
      <protection locked="0"/>
    </xf>
    <xf numFmtId="38" fontId="5" fillId="7" borderId="15" xfId="1" applyFont="1" applyFill="1" applyBorder="1" applyAlignment="1"/>
    <xf numFmtId="38" fontId="5" fillId="5" borderId="30" xfId="1" applyFont="1" applyFill="1" applyBorder="1" applyAlignment="1">
      <alignment horizontal="left"/>
    </xf>
    <xf numFmtId="38" fontId="3" fillId="5" borderId="0" xfId="1" applyFont="1" applyFill="1" applyBorder="1" applyAlignment="1"/>
    <xf numFmtId="38" fontId="5" fillId="5" borderId="21" xfId="1" applyFont="1" applyFill="1" applyBorder="1" applyAlignment="1"/>
    <xf numFmtId="38" fontId="3" fillId="5" borderId="30" xfId="1" applyFont="1" applyFill="1" applyBorder="1" applyAlignment="1"/>
    <xf numFmtId="38" fontId="5" fillId="5" borderId="0" xfId="1" applyFont="1" applyFill="1" applyBorder="1" applyAlignment="1"/>
    <xf numFmtId="38" fontId="3" fillId="4" borderId="32" xfId="1" applyFont="1" applyFill="1" applyBorder="1" applyAlignment="1"/>
    <xf numFmtId="38" fontId="3" fillId="4" borderId="35" xfId="1" applyFont="1" applyFill="1" applyBorder="1" applyAlignment="1"/>
    <xf numFmtId="38" fontId="3" fillId="4" borderId="38" xfId="1" applyFont="1" applyFill="1" applyBorder="1" applyAlignment="1"/>
    <xf numFmtId="0" fontId="0" fillId="0" borderId="0" xfId="0" applyAlignment="1" applyProtection="1">
      <alignment horizontal="center" vertical="top"/>
      <protection locked="0"/>
    </xf>
    <xf numFmtId="0" fontId="5" fillId="0" borderId="0" xfId="0" applyFont="1" applyFill="1" applyAlignment="1">
      <alignment vertical="center"/>
    </xf>
    <xf numFmtId="38" fontId="3" fillId="11" borderId="42" xfId="1" applyFont="1" applyFill="1" applyBorder="1" applyAlignment="1">
      <alignment vertical="center"/>
    </xf>
    <xf numFmtId="0" fontId="5" fillId="12" borderId="0" xfId="0" applyFont="1" applyFill="1" applyAlignment="1">
      <alignment horizontal="left"/>
    </xf>
    <xf numFmtId="38" fontId="5" fillId="12" borderId="0" xfId="1" applyFont="1" applyFill="1" applyAlignment="1"/>
    <xf numFmtId="49" fontId="0" fillId="0" borderId="0" xfId="0" applyNumberFormat="1" applyAlignment="1"/>
    <xf numFmtId="38" fontId="3" fillId="11" borderId="46" xfId="1" applyFont="1" applyFill="1" applyBorder="1" applyAlignment="1">
      <alignment vertical="center"/>
    </xf>
    <xf numFmtId="38" fontId="3" fillId="8" borderId="22" xfId="1" applyFont="1" applyFill="1" applyBorder="1" applyAlignment="1"/>
    <xf numFmtId="38" fontId="3" fillId="8" borderId="8" xfId="1" applyFont="1" applyFill="1" applyBorder="1" applyAlignment="1"/>
    <xf numFmtId="38" fontId="3" fillId="5" borderId="20" xfId="1" applyFont="1" applyFill="1" applyBorder="1" applyAlignment="1">
      <alignment vertical="center"/>
    </xf>
    <xf numFmtId="38" fontId="3" fillId="5" borderId="21" xfId="1" applyFont="1" applyFill="1" applyBorder="1" applyAlignment="1">
      <alignment vertical="center"/>
    </xf>
    <xf numFmtId="38" fontId="3" fillId="5" borderId="3" xfId="1" applyFont="1" applyFill="1" applyBorder="1" applyAlignment="1">
      <alignment vertical="center"/>
    </xf>
    <xf numFmtId="38" fontId="3" fillId="7" borderId="16" xfId="1" applyFont="1" applyFill="1" applyBorder="1" applyAlignment="1"/>
    <xf numFmtId="38" fontId="3" fillId="7" borderId="11" xfId="1" applyFont="1" applyFill="1" applyBorder="1" applyAlignment="1"/>
    <xf numFmtId="38" fontId="3" fillId="7" borderId="17" xfId="1" applyFont="1" applyFill="1" applyBorder="1" applyAlignment="1"/>
    <xf numFmtId="0" fontId="0" fillId="10" borderId="1" xfId="0" applyFill="1" applyBorder="1" applyAlignment="1" applyProtection="1">
      <alignment horizontal="center" vertical="center"/>
    </xf>
    <xf numFmtId="0" fontId="0" fillId="10" borderId="9" xfId="0" applyFill="1" applyBorder="1" applyAlignment="1" applyProtection="1">
      <alignment horizontal="center" vertical="center"/>
    </xf>
    <xf numFmtId="0" fontId="0" fillId="10" borderId="12" xfId="0" applyFill="1" applyBorder="1" applyAlignment="1" applyProtection="1">
      <alignment horizontal="center" vertical="center"/>
    </xf>
    <xf numFmtId="0" fontId="10" fillId="3" borderId="36" xfId="0" applyFont="1" applyFill="1" applyBorder="1" applyAlignment="1">
      <alignment horizontal="center" wrapText="1"/>
    </xf>
    <xf numFmtId="0" fontId="10" fillId="3" borderId="37" xfId="0" applyFont="1" applyFill="1" applyBorder="1" applyAlignment="1">
      <alignment horizontal="center" wrapText="1"/>
    </xf>
    <xf numFmtId="0" fontId="10" fillId="3" borderId="37" xfId="0" applyFont="1" applyFill="1" applyBorder="1" applyAlignment="1">
      <alignment horizontal="center" vertical="center" wrapText="1"/>
    </xf>
    <xf numFmtId="0" fontId="10" fillId="3" borderId="39" xfId="0" applyFont="1" applyFill="1" applyBorder="1" applyAlignment="1">
      <alignment horizontal="center" vertical="center" wrapText="1"/>
    </xf>
    <xf numFmtId="38" fontId="3" fillId="0" borderId="1" xfId="1" applyFont="1" applyFill="1" applyBorder="1" applyAlignment="1" applyProtection="1">
      <alignment horizontal="center" vertical="center"/>
      <protection locked="0"/>
    </xf>
    <xf numFmtId="38" fontId="3" fillId="0" borderId="9" xfId="1" applyFont="1" applyFill="1" applyBorder="1" applyAlignment="1" applyProtection="1">
      <alignment horizontal="center" vertical="center"/>
      <protection locked="0"/>
    </xf>
    <xf numFmtId="38" fontId="3" fillId="0" borderId="12" xfId="1" applyFont="1" applyFill="1" applyBorder="1" applyAlignment="1" applyProtection="1">
      <alignment horizontal="center" vertical="center"/>
      <protection locked="0"/>
    </xf>
    <xf numFmtId="38" fontId="3" fillId="5" borderId="6" xfId="1" applyFont="1" applyFill="1" applyBorder="1" applyAlignment="1">
      <alignment vertical="center"/>
    </xf>
    <xf numFmtId="38" fontId="3" fillId="5" borderId="18" xfId="1" applyFont="1" applyFill="1" applyBorder="1" applyAlignment="1">
      <alignment vertical="center"/>
    </xf>
    <xf numFmtId="38" fontId="3" fillId="5" borderId="19" xfId="1" applyFont="1" applyFill="1" applyBorder="1" applyAlignment="1">
      <alignment vertical="center"/>
    </xf>
    <xf numFmtId="38" fontId="8" fillId="7" borderId="0" xfId="1" applyFont="1" applyFill="1" applyBorder="1" applyAlignment="1">
      <alignment horizontal="center"/>
    </xf>
    <xf numFmtId="38" fontId="8" fillId="7" borderId="15" xfId="1" applyFont="1" applyFill="1" applyBorder="1" applyAlignment="1">
      <alignment horizontal="center"/>
    </xf>
    <xf numFmtId="38" fontId="3" fillId="5" borderId="25" xfId="1" applyFont="1" applyFill="1" applyBorder="1" applyAlignment="1">
      <alignment vertical="center"/>
    </xf>
    <xf numFmtId="38" fontId="3" fillId="5" borderId="26" xfId="1" applyFont="1" applyFill="1" applyBorder="1" applyAlignment="1">
      <alignment vertical="center"/>
    </xf>
    <xf numFmtId="38" fontId="3" fillId="5" borderId="1" xfId="1" applyFont="1" applyFill="1" applyBorder="1" applyAlignment="1">
      <alignment horizontal="center" vertical="center"/>
    </xf>
    <xf numFmtId="38" fontId="3" fillId="5" borderId="9" xfId="1" applyFont="1" applyFill="1" applyBorder="1" applyAlignment="1">
      <alignment horizontal="center" vertical="center"/>
    </xf>
    <xf numFmtId="176" fontId="5" fillId="4" borderId="41" xfId="1" applyNumberFormat="1" applyFont="1" applyFill="1" applyBorder="1" applyAlignment="1" applyProtection="1">
      <alignment horizontal="center" vertical="center" wrapText="1"/>
    </xf>
    <xf numFmtId="0" fontId="6" fillId="2" borderId="25" xfId="0" applyFont="1" applyFill="1" applyBorder="1" applyAlignment="1">
      <alignment horizontal="center" vertical="center" wrapText="1"/>
    </xf>
    <xf numFmtId="0" fontId="6" fillId="2" borderId="27" xfId="0" applyFont="1" applyFill="1" applyBorder="1" applyAlignment="1">
      <alignment horizontal="center" vertical="center" wrapText="1"/>
    </xf>
    <xf numFmtId="0" fontId="7" fillId="2" borderId="23" xfId="0" applyFont="1" applyFill="1" applyBorder="1" applyAlignment="1">
      <alignment horizontal="center" vertical="center" wrapText="1"/>
    </xf>
    <xf numFmtId="0" fontId="7" fillId="2" borderId="24" xfId="0" applyFont="1" applyFill="1" applyBorder="1" applyAlignment="1">
      <alignment horizontal="center" vertical="center" wrapText="1"/>
    </xf>
    <xf numFmtId="0" fontId="7" fillId="2" borderId="20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3" fillId="0" borderId="9" xfId="0" applyFont="1" applyBorder="1" applyAlignment="1" applyProtection="1">
      <alignment horizontal="center" vertical="center"/>
      <protection locked="0"/>
    </xf>
    <xf numFmtId="0" fontId="0" fillId="0" borderId="28" xfId="0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center" vertical="center"/>
      <protection locked="0"/>
    </xf>
    <xf numFmtId="0" fontId="5" fillId="0" borderId="0" xfId="0" applyFont="1" applyAlignment="1">
      <alignment horizontal="center" vertical="center"/>
    </xf>
    <xf numFmtId="0" fontId="0" fillId="0" borderId="13" xfId="0" applyBorder="1" applyAlignment="1" applyProtection="1">
      <alignment horizontal="center" vertical="center" wrapText="1"/>
      <protection locked="0"/>
    </xf>
    <xf numFmtId="0" fontId="6" fillId="2" borderId="6" xfId="0" applyFont="1" applyFill="1" applyBorder="1" applyAlignment="1">
      <alignment horizontal="center" vertical="center" wrapText="1"/>
    </xf>
    <xf numFmtId="0" fontId="6" fillId="2" borderId="19" xfId="0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7" xfId="0" applyFill="1" applyBorder="1" applyAlignment="1"/>
    <xf numFmtId="38" fontId="10" fillId="3" borderId="32" xfId="1" applyFont="1" applyFill="1" applyBorder="1" applyAlignment="1">
      <alignment horizontal="center"/>
    </xf>
    <xf numFmtId="38" fontId="10" fillId="3" borderId="33" xfId="1" applyFont="1" applyFill="1" applyBorder="1" applyAlignment="1">
      <alignment horizontal="center"/>
    </xf>
    <xf numFmtId="38" fontId="10" fillId="3" borderId="34" xfId="1" applyFont="1" applyFill="1" applyBorder="1" applyAlignment="1">
      <alignment horizontal="center"/>
    </xf>
    <xf numFmtId="0" fontId="6" fillId="2" borderId="7" xfId="0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left" vertical="center" wrapText="1"/>
    </xf>
    <xf numFmtId="0" fontId="6" fillId="2" borderId="19" xfId="0" applyFont="1" applyFill="1" applyBorder="1" applyAlignment="1">
      <alignment horizontal="left" vertical="center" wrapText="1"/>
    </xf>
    <xf numFmtId="0" fontId="6" fillId="2" borderId="29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20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7" fillId="2" borderId="29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vertical="center" wrapText="1"/>
    </xf>
    <xf numFmtId="0" fontId="5" fillId="4" borderId="9" xfId="0" applyFont="1" applyFill="1" applyBorder="1" applyAlignment="1">
      <alignment vertical="center" wrapText="1"/>
    </xf>
    <xf numFmtId="38" fontId="3" fillId="8" borderId="16" xfId="1" applyFont="1" applyFill="1" applyBorder="1" applyAlignment="1"/>
    <xf numFmtId="38" fontId="3" fillId="8" borderId="11" xfId="1" applyFont="1" applyFill="1" applyBorder="1" applyAlignment="1"/>
    <xf numFmtId="38" fontId="3" fillId="8" borderId="14" xfId="1" applyFont="1" applyFill="1" applyBorder="1" applyAlignment="1"/>
    <xf numFmtId="177" fontId="5" fillId="4" borderId="41" xfId="1" applyNumberFormat="1" applyFont="1" applyFill="1" applyBorder="1" applyAlignment="1" applyProtection="1">
      <alignment horizontal="center" vertical="center" wrapText="1"/>
    </xf>
    <xf numFmtId="177" fontId="5" fillId="4" borderId="40" xfId="1" applyNumberFormat="1" applyFont="1" applyFill="1" applyBorder="1" applyAlignment="1" applyProtection="1">
      <alignment horizontal="center" vertical="center" wrapText="1"/>
    </xf>
    <xf numFmtId="38" fontId="3" fillId="5" borderId="12" xfId="1" applyFont="1" applyFill="1" applyBorder="1" applyAlignment="1">
      <alignment horizontal="center" vertical="center"/>
    </xf>
    <xf numFmtId="38" fontId="3" fillId="8" borderId="13" xfId="1" applyFont="1" applyFill="1" applyBorder="1" applyAlignment="1"/>
    <xf numFmtId="38" fontId="11" fillId="11" borderId="43" xfId="1" applyFont="1" applyFill="1" applyBorder="1" applyAlignment="1">
      <alignment horizontal="center" vertical="center"/>
    </xf>
    <xf numFmtId="38" fontId="11" fillId="11" borderId="44" xfId="1" applyFont="1" applyFill="1" applyBorder="1" applyAlignment="1">
      <alignment horizontal="center" vertical="center"/>
    </xf>
    <xf numFmtId="38" fontId="11" fillId="11" borderId="45" xfId="1" applyFont="1" applyFill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colors>
    <mruColors>
      <color rgb="FFFFFFCC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709"/>
  <sheetViews>
    <sheetView tabSelected="1" view="pageBreakPreview" topLeftCell="A694" zoomScaleNormal="100" zoomScaleSheetLayoutView="100" workbookViewId="0">
      <selection activeCell="A702" sqref="A702:A708"/>
    </sheetView>
  </sheetViews>
  <sheetFormatPr defaultRowHeight="13.5" x14ac:dyDescent="0.15"/>
  <cols>
    <col min="1" max="1" width="7.125" customWidth="1"/>
    <col min="2" max="2" width="11.5" customWidth="1"/>
    <col min="3" max="3" width="2.875" style="1" customWidth="1"/>
    <col min="4" max="4" width="2" style="4" customWidth="1"/>
    <col min="5" max="5" width="6.875" style="4" customWidth="1"/>
    <col min="6" max="6" width="3.5" style="4" customWidth="1"/>
    <col min="7" max="7" width="7.25" customWidth="1"/>
    <col min="8" max="8" width="2.625" style="4" customWidth="1"/>
    <col min="9" max="9" width="6.875" customWidth="1"/>
    <col min="10" max="10" width="2.5" style="4" customWidth="1"/>
    <col min="11" max="11" width="6.875" customWidth="1"/>
    <col min="12" max="12" width="2.25" style="4" customWidth="1"/>
    <col min="13" max="13" width="6.875" customWidth="1"/>
    <col min="14" max="14" width="2.875" style="6" customWidth="1"/>
    <col min="15" max="15" width="1.75" style="48" customWidth="1"/>
    <col min="16" max="16" width="9.625" style="3" customWidth="1"/>
    <col min="17" max="18" width="9.875" customWidth="1"/>
    <col min="19" max="19" width="7.5" customWidth="1"/>
    <col min="20" max="20" width="4.75" style="11" customWidth="1"/>
    <col min="21" max="24" width="9" style="14"/>
  </cols>
  <sheetData>
    <row r="1" spans="1:26" x14ac:dyDescent="0.15">
      <c r="A1" t="s">
        <v>19</v>
      </c>
      <c r="O1" s="6"/>
      <c r="P1" s="28"/>
    </row>
    <row r="2" spans="1:26" ht="20.25" customHeight="1" x14ac:dyDescent="0.15">
      <c r="G2" s="27"/>
      <c r="H2" s="27"/>
      <c r="K2" s="32" t="s">
        <v>20</v>
      </c>
      <c r="L2" s="27"/>
      <c r="M2" s="27"/>
      <c r="O2" s="27"/>
      <c r="Q2" s="47" t="s">
        <v>21</v>
      </c>
    </row>
    <row r="3" spans="1:26" ht="13.5" customHeight="1" x14ac:dyDescent="0.15">
      <c r="A3" s="3" t="s">
        <v>24</v>
      </c>
      <c r="G3" s="27"/>
      <c r="H3" s="27"/>
      <c r="K3" s="32"/>
      <c r="L3" s="27"/>
      <c r="M3" s="27"/>
      <c r="O3" s="27"/>
      <c r="Q3" s="29"/>
    </row>
    <row r="4" spans="1:26" ht="23.25" customHeight="1" x14ac:dyDescent="0.15">
      <c r="A4" s="91" t="s">
        <v>27</v>
      </c>
      <c r="B4" s="91"/>
      <c r="C4" s="91"/>
      <c r="D4" s="91"/>
      <c r="E4" s="91"/>
      <c r="F4" s="91"/>
      <c r="G4" s="92"/>
      <c r="H4" s="92"/>
      <c r="I4" s="92"/>
      <c r="J4" s="92"/>
      <c r="K4" s="92"/>
      <c r="L4" s="92"/>
      <c r="M4" s="92"/>
      <c r="N4" s="92"/>
      <c r="O4" s="92"/>
      <c r="P4" s="92"/>
      <c r="Q4" s="92"/>
      <c r="R4" s="12" t="s">
        <v>0</v>
      </c>
    </row>
    <row r="5" spans="1:26" ht="15" customHeight="1" thickBot="1" x14ac:dyDescent="0.2">
      <c r="B5" s="30" t="s">
        <v>22</v>
      </c>
      <c r="O5" s="18"/>
    </row>
    <row r="6" spans="1:26" ht="14.25" thickBot="1" x14ac:dyDescent="0.2"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9"/>
      <c r="P6" s="95" t="s">
        <v>15</v>
      </c>
      <c r="Q6" s="96"/>
      <c r="R6" s="96"/>
      <c r="S6" s="97"/>
    </row>
    <row r="7" spans="1:26" s="2" customFormat="1" ht="26.25" customHeight="1" x14ac:dyDescent="0.15">
      <c r="A7" s="93" t="s">
        <v>25</v>
      </c>
      <c r="B7" s="35" t="s">
        <v>33</v>
      </c>
      <c r="C7" s="93" t="s">
        <v>13</v>
      </c>
      <c r="D7" s="101"/>
      <c r="E7" s="103" t="s">
        <v>26</v>
      </c>
      <c r="F7" s="93" t="s">
        <v>32</v>
      </c>
      <c r="G7" s="105"/>
      <c r="H7" s="107" t="s">
        <v>28</v>
      </c>
      <c r="I7" s="105"/>
      <c r="J7" s="86" t="s">
        <v>3</v>
      </c>
      <c r="K7" s="109"/>
      <c r="L7" s="86" t="s">
        <v>17</v>
      </c>
      <c r="M7" s="111"/>
      <c r="N7" s="113" t="s">
        <v>7</v>
      </c>
      <c r="O7" s="115" t="s">
        <v>31</v>
      </c>
      <c r="P7" s="82" t="s">
        <v>8</v>
      </c>
      <c r="Q7" s="84" t="s">
        <v>9</v>
      </c>
      <c r="R7" s="86" t="s">
        <v>10</v>
      </c>
      <c r="S7" s="65" t="s">
        <v>14</v>
      </c>
      <c r="T7" s="13"/>
      <c r="U7" s="15"/>
      <c r="V7" s="15"/>
      <c r="W7" s="15"/>
      <c r="X7" s="15"/>
    </row>
    <row r="8" spans="1:26" s="2" customFormat="1" ht="26.25" customHeight="1" thickBot="1" x14ac:dyDescent="0.2">
      <c r="A8" s="94"/>
      <c r="B8" s="36" t="s">
        <v>23</v>
      </c>
      <c r="C8" s="94"/>
      <c r="D8" s="102"/>
      <c r="E8" s="104"/>
      <c r="F8" s="94"/>
      <c r="G8" s="106"/>
      <c r="H8" s="108"/>
      <c r="I8" s="106"/>
      <c r="J8" s="87"/>
      <c r="K8" s="110"/>
      <c r="L8" s="87"/>
      <c r="M8" s="112"/>
      <c r="N8" s="114"/>
      <c r="O8" s="116"/>
      <c r="P8" s="83"/>
      <c r="Q8" s="85"/>
      <c r="R8" s="87"/>
      <c r="S8" s="66"/>
      <c r="T8" s="13"/>
      <c r="U8" s="15"/>
      <c r="V8" s="15"/>
      <c r="W8" s="15"/>
      <c r="X8" s="15"/>
    </row>
    <row r="9" spans="1:26" s="5" customFormat="1" ht="13.5" customHeight="1" thickBot="1" x14ac:dyDescent="0.2">
      <c r="A9" s="62" t="str" cm="1">
        <f t="array" aca="1" ref="A9" ca="1">IF($B9="","",IF(ISNUMBER(OFFSET(INDIRECT(ADDRESS(ROW(),COLUMN())),-7,0)),OFFSET(INDIRECT(ADDRESS(ROW(),COLUMN())),-7,0)+1,1))</f>
        <v/>
      </c>
      <c r="B9" s="88"/>
      <c r="C9" s="31"/>
      <c r="D9" s="20" t="s">
        <v>12</v>
      </c>
      <c r="E9" s="69"/>
      <c r="F9" s="21" t="s">
        <v>1</v>
      </c>
      <c r="G9" s="25"/>
      <c r="H9" s="54" t="str">
        <f>IF($G9="","",IF($E9=1,ROUNDDOWN($G9*7.4/1000,0),ROUNDDOWN($G9*6/1000,0)))</f>
        <v/>
      </c>
      <c r="I9" s="55"/>
      <c r="J9" s="54" t="str">
        <f>IF($G9="","",ROUNDDOWN($G9*2/1000,0))</f>
        <v/>
      </c>
      <c r="K9" s="55"/>
      <c r="L9" s="54" t="str">
        <f>IF(G9="","",ROUNDDOWN($G9*2/1000,0))</f>
        <v/>
      </c>
      <c r="M9" s="123"/>
      <c r="N9" s="79" t="str">
        <f>IF(AND($C9="",$C11=""),"",ABS($C9-$C11)+1)</f>
        <v/>
      </c>
      <c r="O9" s="81" t="str">
        <f>REPLACE($O$7,1,2,"差１")</f>
        <v>差１</v>
      </c>
      <c r="P9" s="72" t="str">
        <f>IF($I11="","",$I11*$N9)</f>
        <v/>
      </c>
      <c r="Q9" s="56" t="str">
        <f>IF($K11="","",$K11*$N9)</f>
        <v/>
      </c>
      <c r="R9" s="56" t="str">
        <f>IF($M11="","",$M11*$N9)</f>
        <v/>
      </c>
      <c r="S9" s="67"/>
      <c r="T9" s="11"/>
      <c r="U9" s="16"/>
      <c r="V9" s="16"/>
      <c r="W9" s="16"/>
      <c r="X9" s="16"/>
    </row>
    <row r="10" spans="1:26" s="5" customFormat="1" ht="13.5" customHeight="1" thickBot="1" x14ac:dyDescent="0.2">
      <c r="A10" s="63"/>
      <c r="B10" s="88"/>
      <c r="C10" s="75" t="s">
        <v>11</v>
      </c>
      <c r="D10" s="76"/>
      <c r="E10" s="70"/>
      <c r="F10" s="33" t="s">
        <v>2</v>
      </c>
      <c r="G10" s="26"/>
      <c r="H10" s="59" t="str">
        <f>IF($G10="","",IF($E9=1,ROUNDDOWN($G10*7.4/1000,0),ROUNDDOWN($G10*6/1000,0)))</f>
        <v/>
      </c>
      <c r="I10" s="60"/>
      <c r="J10" s="59" t="str">
        <f>IF(G10="","",ROUNDDOWN(G10*2/1000,0))</f>
        <v/>
      </c>
      <c r="K10" s="60"/>
      <c r="L10" s="59" t="str">
        <f>IF($G10="","",ROUNDDOWN($G10*2/1000,0))</f>
        <v/>
      </c>
      <c r="M10" s="61"/>
      <c r="N10" s="80"/>
      <c r="O10" s="81"/>
      <c r="P10" s="73"/>
      <c r="Q10" s="57"/>
      <c r="R10" s="57"/>
      <c r="S10" s="67"/>
      <c r="T10" s="11"/>
      <c r="U10" s="16"/>
      <c r="V10" s="16"/>
      <c r="W10" s="16"/>
      <c r="X10" s="16"/>
    </row>
    <row r="11" spans="1:26" s="5" customFormat="1" ht="13.5" customHeight="1" thickBot="1" x14ac:dyDescent="0.2">
      <c r="A11" s="63"/>
      <c r="B11" s="88"/>
      <c r="C11" s="34"/>
      <c r="D11" s="22" t="s">
        <v>12</v>
      </c>
      <c r="E11" s="71"/>
      <c r="F11" s="23" t="str">
        <f>$O$9</f>
        <v>差１</v>
      </c>
      <c r="G11" s="7" t="str">
        <f>IF(AND($G9="",$G10="",""),"",$G9-$G10)</f>
        <v/>
      </c>
      <c r="H11" s="8" t="s">
        <v>4</v>
      </c>
      <c r="I11" s="9" t="str">
        <f>IF(AND($H9="",$H10=""),"",$H9-$H10)</f>
        <v/>
      </c>
      <c r="J11" s="8" t="s">
        <v>5</v>
      </c>
      <c r="K11" s="9" t="str">
        <f>IF(AND($J9="",$J10=""),"",$J9-$J10)</f>
        <v/>
      </c>
      <c r="L11" s="10" t="s">
        <v>6</v>
      </c>
      <c r="M11" s="7" t="str">
        <f>IF(AND($L9="",$L10=""),"",$L9-$L10)</f>
        <v/>
      </c>
      <c r="N11" s="122"/>
      <c r="O11" s="81"/>
      <c r="P11" s="74"/>
      <c r="Q11" s="58"/>
      <c r="R11" s="58"/>
      <c r="S11" s="67"/>
      <c r="T11" s="11"/>
      <c r="U11" s="16"/>
      <c r="V11" s="16"/>
      <c r="W11" s="16"/>
      <c r="X11" s="16"/>
      <c r="Z11" s="52"/>
    </row>
    <row r="12" spans="1:26" s="5" customFormat="1" ht="13.5" customHeight="1" thickBot="1" x14ac:dyDescent="0.2">
      <c r="A12" s="63"/>
      <c r="B12" s="89"/>
      <c r="C12" s="31"/>
      <c r="D12" s="20" t="s">
        <v>12</v>
      </c>
      <c r="E12" s="69"/>
      <c r="F12" s="24" t="s">
        <v>1</v>
      </c>
      <c r="G12" s="26"/>
      <c r="H12" s="117" t="str">
        <f>IF($G12="","",IF($E12=1,ROUNDDOWN($G12*7.4/1000,0),ROUNDDOWN($G12*6/1000,0)))</f>
        <v/>
      </c>
      <c r="I12" s="118"/>
      <c r="J12" s="117" t="str">
        <f>IF($G12="","",ROUNDDOWN($G12*2/1000,0))</f>
        <v/>
      </c>
      <c r="K12" s="118"/>
      <c r="L12" s="117" t="str">
        <f>IF($G12="","",ROUNDDOWN($G12*2/1000,0))</f>
        <v/>
      </c>
      <c r="M12" s="119"/>
      <c r="N12" s="79" t="str">
        <f>IF(AND($C12="",$C14=""),"",ABS($C12-$C14)+1)</f>
        <v/>
      </c>
      <c r="O12" s="120" t="str">
        <f>REPLACE($O$7,1,2,"差２")</f>
        <v>差２</v>
      </c>
      <c r="P12" s="77" t="str">
        <f>IF($I14="","",$I14*$N12)</f>
        <v/>
      </c>
      <c r="Q12" s="56" t="str">
        <f>IF($K14="","",$K14*$N12)</f>
        <v/>
      </c>
      <c r="R12" s="56" t="str">
        <f>IF($M14="","",$M14*$N12)</f>
        <v/>
      </c>
      <c r="S12" s="67"/>
      <c r="T12" s="11"/>
      <c r="U12" s="16"/>
      <c r="V12" s="16"/>
      <c r="W12" s="16"/>
      <c r="X12" s="16"/>
      <c r="Z12" s="52"/>
    </row>
    <row r="13" spans="1:26" s="5" customFormat="1" ht="13.5" customHeight="1" thickBot="1" x14ac:dyDescent="0.2">
      <c r="A13" s="63"/>
      <c r="B13" s="90"/>
      <c r="C13" s="75" t="s">
        <v>11</v>
      </c>
      <c r="D13" s="76"/>
      <c r="E13" s="70"/>
      <c r="F13" s="33" t="s">
        <v>2</v>
      </c>
      <c r="G13" s="26"/>
      <c r="H13" s="59" t="str">
        <f>IF($G12="","",IF($E12=1,ROUNDDOWN($G13*7.4/1000,0),ROUNDDOWN($G13*6/1000,0)))</f>
        <v/>
      </c>
      <c r="I13" s="60"/>
      <c r="J13" s="59" t="str">
        <f>IF($G13="","",ROUNDDOWN($G13*2/1000,0))</f>
        <v/>
      </c>
      <c r="K13" s="60"/>
      <c r="L13" s="59" t="str">
        <f>IF($G13="","",ROUNDDOWN($G13*2/1000,0))</f>
        <v/>
      </c>
      <c r="M13" s="61"/>
      <c r="N13" s="80"/>
      <c r="O13" s="120"/>
      <c r="P13" s="78"/>
      <c r="Q13" s="57"/>
      <c r="R13" s="57"/>
      <c r="S13" s="67"/>
      <c r="T13" s="11"/>
      <c r="U13" s="16"/>
      <c r="V13" s="16"/>
      <c r="W13" s="16"/>
      <c r="X13" s="16"/>
      <c r="Z13" s="52"/>
    </row>
    <row r="14" spans="1:26" s="5" customFormat="1" ht="13.5" customHeight="1" thickBot="1" x14ac:dyDescent="0.2">
      <c r="A14" s="63"/>
      <c r="B14" s="90"/>
      <c r="C14" s="37"/>
      <c r="D14" s="38" t="s">
        <v>12</v>
      </c>
      <c r="E14" s="71"/>
      <c r="F14" s="39" t="str">
        <f>$O$12</f>
        <v>差２</v>
      </c>
      <c r="G14" s="40" t="str">
        <f>IF(AND($G12="",$G13=""),"",$G12-$G13)</f>
        <v/>
      </c>
      <c r="H14" s="41" t="s">
        <v>4</v>
      </c>
      <c r="I14" s="42" t="str">
        <f>IF(AND($H12="",$H13=""),"",$H12-$H13)</f>
        <v/>
      </c>
      <c r="J14" s="41" t="s">
        <v>5</v>
      </c>
      <c r="K14" s="42" t="str">
        <f>IF(AND($J12="",$J13=""),"",$J12-$J13)</f>
        <v/>
      </c>
      <c r="L14" s="43" t="s">
        <v>6</v>
      </c>
      <c r="M14" s="40" t="str">
        <f>IF(AND($L12="",$L13=""),"",$L12-$L13)</f>
        <v/>
      </c>
      <c r="N14" s="80"/>
      <c r="O14" s="121"/>
      <c r="P14" s="78"/>
      <c r="Q14" s="58"/>
      <c r="R14" s="58"/>
      <c r="S14" s="68"/>
      <c r="T14" s="11"/>
      <c r="U14" s="16"/>
      <c r="V14" s="16"/>
      <c r="W14" s="16"/>
      <c r="X14" s="16"/>
      <c r="Z14" s="52"/>
    </row>
    <row r="15" spans="1:26" s="5" customFormat="1" ht="15" customHeight="1" thickTop="1" thickBot="1" x14ac:dyDescent="0.2">
      <c r="A15" s="64"/>
      <c r="B15" s="98" t="s">
        <v>18</v>
      </c>
      <c r="C15" s="99"/>
      <c r="D15" s="99"/>
      <c r="E15" s="99"/>
      <c r="F15" s="99"/>
      <c r="G15" s="99"/>
      <c r="H15" s="99"/>
      <c r="I15" s="99"/>
      <c r="J15" s="99"/>
      <c r="K15" s="99"/>
      <c r="L15" s="99"/>
      <c r="M15" s="99"/>
      <c r="N15" s="99"/>
      <c r="O15" s="100"/>
      <c r="P15" s="44" t="str">
        <f>IF(AND($P9="",$P12=""),"",SUM($P9:$P12))</f>
        <v/>
      </c>
      <c r="Q15" s="45" t="str">
        <f>IF(AND(Q9="",Q12=""),"",SUM(Q9:Q12))</f>
        <v/>
      </c>
      <c r="R15" s="45" t="str">
        <f>IF(AND($R9="",$R12=""),"",SUM($R9:$R12))</f>
        <v/>
      </c>
      <c r="S15" s="46" t="str">
        <f>IF(AND($P15="",$Q15="",$R15=""),"",SUM($P15:$R15))</f>
        <v/>
      </c>
      <c r="T15" s="50">
        <v>1</v>
      </c>
      <c r="U15" s="51" t="str">
        <f>P15</f>
        <v/>
      </c>
      <c r="V15" s="51" t="str">
        <f>Q15</f>
        <v/>
      </c>
      <c r="W15" s="51" t="str">
        <f>R15</f>
        <v/>
      </c>
      <c r="X15" s="51" t="str">
        <f>S15</f>
        <v/>
      </c>
      <c r="Z15" s="52"/>
    </row>
    <row r="16" spans="1:26" ht="13.5" customHeight="1" thickBot="1" x14ac:dyDescent="0.2">
      <c r="A16" s="62" t="str" cm="1">
        <f t="array" aca="1" ref="A16" ca="1">IF($B16="","",IF(ISNUMBER(OFFSET(INDIRECT(ADDRESS(ROW(),COLUMN())),-7,0)),OFFSET(INDIRECT(ADDRESS(ROW(),COLUMN())),-7,0)+1,1))</f>
        <v/>
      </c>
      <c r="B16" s="88"/>
      <c r="C16" s="31"/>
      <c r="D16" s="20" t="s">
        <v>30</v>
      </c>
      <c r="E16" s="69"/>
      <c r="F16" s="21" t="s">
        <v>1</v>
      </c>
      <c r="G16" s="25"/>
      <c r="H16" s="54" t="str">
        <f t="shared" ref="H16" si="0">IF($G16="","",IF($E16=1,ROUNDDOWN($G16*7.4/1000,0),ROUNDDOWN($G16*6/1000,0)))</f>
        <v/>
      </c>
      <c r="I16" s="55"/>
      <c r="J16" s="54" t="str">
        <f t="shared" ref="J16" si="1">IF($G16="","",ROUNDDOWN($G16*2/1000,0))</f>
        <v/>
      </c>
      <c r="K16" s="55"/>
      <c r="L16" s="54" t="str">
        <f t="shared" ref="L16" si="2">IF(G16="","",ROUNDDOWN($G16*2/1000,0))</f>
        <v/>
      </c>
      <c r="M16" s="123"/>
      <c r="N16" s="79" t="str">
        <f t="shared" ref="N16" si="3">IF(AND($C16="",$C18=""),"",ABS($C16-$C18)+1)</f>
        <v/>
      </c>
      <c r="O16" s="81" t="str">
        <f t="shared" ref="O16" si="4">REPLACE($O$7,1,2,"差１")</f>
        <v>差１</v>
      </c>
      <c r="P16" s="72" t="str">
        <f t="shared" ref="P16" si="5">IF($I18="","",$I18*$N16)</f>
        <v/>
      </c>
      <c r="Q16" s="56" t="str">
        <f t="shared" ref="Q16" si="6">IF($K18="","",$K18*$N16)</f>
        <v/>
      </c>
      <c r="R16" s="56" t="str">
        <f t="shared" ref="R16" si="7">IF($M18="","",$M18*$N16)</f>
        <v/>
      </c>
      <c r="S16" s="67"/>
      <c r="U16" s="16"/>
      <c r="V16" s="16"/>
      <c r="W16" s="16"/>
      <c r="X16" s="16"/>
    </row>
    <row r="17" spans="1:24" ht="13.5" customHeight="1" thickBot="1" x14ac:dyDescent="0.2">
      <c r="A17" s="63"/>
      <c r="B17" s="88"/>
      <c r="C17" s="75" t="s">
        <v>11</v>
      </c>
      <c r="D17" s="76"/>
      <c r="E17" s="70"/>
      <c r="F17" s="33" t="s">
        <v>2</v>
      </c>
      <c r="G17" s="26"/>
      <c r="H17" s="59" t="str">
        <f t="shared" ref="H17" si="8">IF($G17="","",IF($E16=1,ROUNDDOWN($G17*7.4/1000,0),ROUNDDOWN($G17*6/1000,0)))</f>
        <v/>
      </c>
      <c r="I17" s="60"/>
      <c r="J17" s="59" t="str">
        <f t="shared" ref="J17" si="9">IF(G17="","",ROUNDDOWN(G17*2/1000,0))</f>
        <v/>
      </c>
      <c r="K17" s="60"/>
      <c r="L17" s="59" t="str">
        <f t="shared" ref="L17" si="10">IF($G17="","",ROUNDDOWN($G17*2/1000,0))</f>
        <v/>
      </c>
      <c r="M17" s="61"/>
      <c r="N17" s="80"/>
      <c r="O17" s="81"/>
      <c r="P17" s="73"/>
      <c r="Q17" s="57"/>
      <c r="R17" s="57"/>
      <c r="S17" s="67"/>
      <c r="U17" s="16"/>
      <c r="V17" s="16"/>
      <c r="W17" s="16"/>
      <c r="X17" s="16"/>
    </row>
    <row r="18" spans="1:24" ht="13.5" customHeight="1" thickBot="1" x14ac:dyDescent="0.2">
      <c r="A18" s="63"/>
      <c r="B18" s="88"/>
      <c r="C18" s="34"/>
      <c r="D18" s="22" t="s">
        <v>30</v>
      </c>
      <c r="E18" s="71"/>
      <c r="F18" s="23" t="str">
        <f t="shared" ref="F18" si="11">$O$9</f>
        <v>差１</v>
      </c>
      <c r="G18" s="7" t="str">
        <f t="shared" ref="G18" si="12">IF(AND($G16="",$G17="",""),"",$G16-$G17)</f>
        <v/>
      </c>
      <c r="H18" s="8" t="s">
        <v>4</v>
      </c>
      <c r="I18" s="9" t="str">
        <f t="shared" ref="I18" si="13">IF(AND($H16="",$H17=""),"",$H16-$H17)</f>
        <v/>
      </c>
      <c r="J18" s="8" t="s">
        <v>5</v>
      </c>
      <c r="K18" s="9" t="str">
        <f t="shared" ref="K18" si="14">IF(AND($J16="",$J17=""),"",$J16-$J17)</f>
        <v/>
      </c>
      <c r="L18" s="10" t="s">
        <v>6</v>
      </c>
      <c r="M18" s="7" t="str">
        <f t="shared" ref="M18" si="15">IF(AND($L16="",$L17=""),"",$L16-$L17)</f>
        <v/>
      </c>
      <c r="N18" s="122"/>
      <c r="O18" s="81"/>
      <c r="P18" s="74"/>
      <c r="Q18" s="58"/>
      <c r="R18" s="58"/>
      <c r="S18" s="67"/>
      <c r="U18" s="16"/>
      <c r="V18" s="16"/>
      <c r="W18" s="16"/>
      <c r="X18" s="16"/>
    </row>
    <row r="19" spans="1:24" ht="13.5" customHeight="1" thickBot="1" x14ac:dyDescent="0.2">
      <c r="A19" s="63"/>
      <c r="B19" s="89"/>
      <c r="C19" s="31"/>
      <c r="D19" s="20" t="s">
        <v>30</v>
      </c>
      <c r="E19" s="69"/>
      <c r="F19" s="24" t="s">
        <v>1</v>
      </c>
      <c r="G19" s="26"/>
      <c r="H19" s="117" t="str">
        <f t="shared" ref="H19" si="16">IF($G19="","",IF($E19=1,ROUNDDOWN($G19*7.4/1000,0),ROUNDDOWN($G19*6/1000,0)))</f>
        <v/>
      </c>
      <c r="I19" s="118"/>
      <c r="J19" s="117" t="str">
        <f t="shared" ref="J19:J20" si="17">IF($G19="","",ROUNDDOWN($G19*2/1000,0))</f>
        <v/>
      </c>
      <c r="K19" s="118"/>
      <c r="L19" s="117" t="str">
        <f t="shared" ref="L19:L20" si="18">IF($G19="","",ROUNDDOWN($G19*2/1000,0))</f>
        <v/>
      </c>
      <c r="M19" s="119"/>
      <c r="N19" s="79" t="str">
        <f t="shared" ref="N19" si="19">IF(AND($C19="",$C21=""),"",ABS($C19-$C21)+1)</f>
        <v/>
      </c>
      <c r="O19" s="120" t="str">
        <f t="shared" ref="O19" si="20">REPLACE($O$7,1,2,"差２")</f>
        <v>差２</v>
      </c>
      <c r="P19" s="77" t="str">
        <f>IF($I21="","",$I21*$N19)</f>
        <v/>
      </c>
      <c r="Q19" s="56" t="str">
        <f>IF($K21="","",$K21*$N19)</f>
        <v/>
      </c>
      <c r="R19" s="56" t="str">
        <f>IF($M21="","",$M21*$N19)</f>
        <v/>
      </c>
      <c r="S19" s="67"/>
      <c r="U19" s="16"/>
      <c r="V19" s="16"/>
      <c r="W19" s="16"/>
      <c r="X19" s="16"/>
    </row>
    <row r="20" spans="1:24" ht="13.5" customHeight="1" thickBot="1" x14ac:dyDescent="0.2">
      <c r="A20" s="63"/>
      <c r="B20" s="90"/>
      <c r="C20" s="75" t="s">
        <v>11</v>
      </c>
      <c r="D20" s="76"/>
      <c r="E20" s="70"/>
      <c r="F20" s="33" t="s">
        <v>2</v>
      </c>
      <c r="G20" s="26"/>
      <c r="H20" s="59" t="str">
        <f t="shared" ref="H20" si="21">IF($G19="","",IF($E19=1,ROUNDDOWN($G20*7.4/1000,0),ROUNDDOWN($G20*6/1000,0)))</f>
        <v/>
      </c>
      <c r="I20" s="60"/>
      <c r="J20" s="59" t="str">
        <f t="shared" si="17"/>
        <v/>
      </c>
      <c r="K20" s="60"/>
      <c r="L20" s="59" t="str">
        <f t="shared" si="18"/>
        <v/>
      </c>
      <c r="M20" s="61"/>
      <c r="N20" s="80"/>
      <c r="O20" s="120"/>
      <c r="P20" s="78"/>
      <c r="Q20" s="57"/>
      <c r="R20" s="57"/>
      <c r="S20" s="67"/>
      <c r="U20" s="16"/>
      <c r="V20" s="16"/>
      <c r="W20" s="16"/>
      <c r="X20" s="16"/>
    </row>
    <row r="21" spans="1:24" ht="13.5" customHeight="1" thickBot="1" x14ac:dyDescent="0.2">
      <c r="A21" s="63"/>
      <c r="B21" s="90"/>
      <c r="C21" s="37"/>
      <c r="D21" s="38" t="s">
        <v>30</v>
      </c>
      <c r="E21" s="71"/>
      <c r="F21" s="39" t="str">
        <f t="shared" ref="F21" si="22">$O$12</f>
        <v>差２</v>
      </c>
      <c r="G21" s="40" t="str">
        <f t="shared" ref="G21" si="23">IF(AND($G19="",$G20=""),"",$G19-$G20)</f>
        <v/>
      </c>
      <c r="H21" s="41" t="s">
        <v>4</v>
      </c>
      <c r="I21" s="42" t="str">
        <f t="shared" ref="I21" si="24">IF(AND($H19="",$H20=""),"",$H19-$H20)</f>
        <v/>
      </c>
      <c r="J21" s="41" t="s">
        <v>5</v>
      </c>
      <c r="K21" s="42" t="str">
        <f t="shared" ref="K21" si="25">IF(AND($J19="",$J20=""),"",$J19-$J20)</f>
        <v/>
      </c>
      <c r="L21" s="43" t="s">
        <v>6</v>
      </c>
      <c r="M21" s="40" t="str">
        <f t="shared" ref="M21" si="26">IF(AND($L19="",$L20=""),"",$L19-$L20)</f>
        <v/>
      </c>
      <c r="N21" s="80"/>
      <c r="O21" s="121"/>
      <c r="P21" s="78"/>
      <c r="Q21" s="58"/>
      <c r="R21" s="58"/>
      <c r="S21" s="68"/>
      <c r="U21" s="16"/>
      <c r="V21" s="16"/>
      <c r="W21" s="16"/>
      <c r="X21" s="16"/>
    </row>
    <row r="22" spans="1:24" ht="15" thickTop="1" thickBot="1" x14ac:dyDescent="0.2">
      <c r="A22" s="64"/>
      <c r="B22" s="98" t="s">
        <v>18</v>
      </c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100"/>
      <c r="P22" s="44" t="str">
        <f t="shared" ref="P22" si="27">IF(AND($P16="",$P19=""),"",SUM($P16:$P19))</f>
        <v/>
      </c>
      <c r="Q22" s="45" t="str">
        <f t="shared" ref="Q22" si="28">IF(AND(Q16="",Q19=""),"",SUM(Q16:Q19))</f>
        <v/>
      </c>
      <c r="R22" s="45" t="str">
        <f t="shared" ref="R22" si="29">IF(AND($R16="",$R19=""),"",SUM($R16:$R19))</f>
        <v/>
      </c>
      <c r="S22" s="46" t="str">
        <f t="shared" ref="S22" si="30">IF(AND($P22="",$Q22="",$R22=""),"",SUM($P22:$R22))</f>
        <v/>
      </c>
      <c r="T22" s="50">
        <v>2</v>
      </c>
      <c r="U22" s="51" t="str">
        <f t="shared" ref="U22" si="31">P22</f>
        <v/>
      </c>
      <c r="V22" s="51" t="str">
        <f t="shared" ref="V22" si="32">Q22</f>
        <v/>
      </c>
      <c r="W22" s="51" t="str">
        <f t="shared" ref="W22" si="33">R22</f>
        <v/>
      </c>
      <c r="X22" s="51" t="str">
        <f t="shared" ref="X22" si="34">S22</f>
        <v/>
      </c>
    </row>
    <row r="23" spans="1:24" ht="14.25" customHeight="1" thickBot="1" x14ac:dyDescent="0.2">
      <c r="A23" s="62" t="str" cm="1">
        <f t="array" aca="1" ref="A23" ca="1">IF($B23="","",IF(ISNUMBER(OFFSET(INDIRECT(ADDRESS(ROW(),COLUMN())),-7,0)),OFFSET(INDIRECT(ADDRESS(ROW(),COLUMN())),-7,0)+1,1))</f>
        <v/>
      </c>
      <c r="B23" s="88"/>
      <c r="C23" s="31"/>
      <c r="D23" s="20" t="s">
        <v>30</v>
      </c>
      <c r="E23" s="69" t="s">
        <v>29</v>
      </c>
      <c r="F23" s="21" t="s">
        <v>1</v>
      </c>
      <c r="G23" s="25"/>
      <c r="H23" s="54" t="str">
        <f t="shared" ref="H23" si="35">IF($G23="","",IF($E23=1,ROUNDDOWN($G23*7.4/1000,0),ROUNDDOWN($G23*6/1000,0)))</f>
        <v/>
      </c>
      <c r="I23" s="55"/>
      <c r="J23" s="54" t="str">
        <f t="shared" ref="J23" si="36">IF($G23="","",ROUNDDOWN($G23*2/1000,0))</f>
        <v/>
      </c>
      <c r="K23" s="55"/>
      <c r="L23" s="54" t="str">
        <f t="shared" ref="L23" si="37">IF(G23="","",ROUNDDOWN($G23*2/1000,0))</f>
        <v/>
      </c>
      <c r="M23" s="123"/>
      <c r="N23" s="79" t="str">
        <f t="shared" ref="N23" si="38">IF(AND($C23="",$C25=""),"",ABS($C23-$C25)+1)</f>
        <v/>
      </c>
      <c r="O23" s="81" t="str">
        <f t="shared" ref="O23" si="39">REPLACE($O$7,1,2,"差１")</f>
        <v>差１</v>
      </c>
      <c r="P23" s="72" t="str">
        <f t="shared" ref="P23" si="40">IF($I25="","",$I25*$N23)</f>
        <v/>
      </c>
      <c r="Q23" s="56" t="str">
        <f t="shared" ref="Q23" si="41">IF($K25="","",$K25*$N23)</f>
        <v/>
      </c>
      <c r="R23" s="56" t="str">
        <f t="shared" ref="R23" si="42">IF($M25="","",$M25*$N23)</f>
        <v/>
      </c>
      <c r="S23" s="67"/>
      <c r="U23" s="16"/>
      <c r="V23" s="16"/>
      <c r="W23" s="16"/>
      <c r="X23" s="16"/>
    </row>
    <row r="24" spans="1:24" ht="14.25" thickBot="1" x14ac:dyDescent="0.2">
      <c r="A24" s="63"/>
      <c r="B24" s="88"/>
      <c r="C24" s="75" t="s">
        <v>11</v>
      </c>
      <c r="D24" s="76"/>
      <c r="E24" s="70"/>
      <c r="F24" s="33" t="s">
        <v>2</v>
      </c>
      <c r="G24" s="26"/>
      <c r="H24" s="59" t="str">
        <f t="shared" ref="H24" si="43">IF($G24="","",IF($E23=1,ROUNDDOWN($G24*7.4/1000,0),ROUNDDOWN($G24*6/1000,0)))</f>
        <v/>
      </c>
      <c r="I24" s="60"/>
      <c r="J24" s="59" t="str">
        <f t="shared" ref="J24" si="44">IF(G24="","",ROUNDDOWN(G24*2/1000,0))</f>
        <v/>
      </c>
      <c r="K24" s="60"/>
      <c r="L24" s="59" t="str">
        <f t="shared" ref="L24" si="45">IF($G24="","",ROUNDDOWN($G24*2/1000,0))</f>
        <v/>
      </c>
      <c r="M24" s="61"/>
      <c r="N24" s="80"/>
      <c r="O24" s="81"/>
      <c r="P24" s="73"/>
      <c r="Q24" s="57"/>
      <c r="R24" s="57"/>
      <c r="S24" s="67"/>
      <c r="U24" s="16"/>
      <c r="V24" s="16"/>
      <c r="W24" s="16"/>
      <c r="X24" s="16"/>
    </row>
    <row r="25" spans="1:24" ht="14.25" thickBot="1" x14ac:dyDescent="0.2">
      <c r="A25" s="63"/>
      <c r="B25" s="88"/>
      <c r="C25" s="34"/>
      <c r="D25" s="22" t="s">
        <v>30</v>
      </c>
      <c r="E25" s="71"/>
      <c r="F25" s="23" t="str">
        <f t="shared" ref="F25" si="46">$O$9</f>
        <v>差１</v>
      </c>
      <c r="G25" s="7" t="str">
        <f t="shared" ref="G25" si="47">IF(AND($G23="",$G24="",""),"",$G23-$G24)</f>
        <v/>
      </c>
      <c r="H25" s="8" t="s">
        <v>4</v>
      </c>
      <c r="I25" s="9" t="str">
        <f t="shared" ref="I25" si="48">IF(AND($H23="",$H24=""),"",$H23-$H24)</f>
        <v/>
      </c>
      <c r="J25" s="8" t="s">
        <v>5</v>
      </c>
      <c r="K25" s="9" t="str">
        <f t="shared" ref="K25" si="49">IF(AND($J23="",$J24=""),"",$J23-$J24)</f>
        <v/>
      </c>
      <c r="L25" s="10" t="s">
        <v>6</v>
      </c>
      <c r="M25" s="7" t="str">
        <f t="shared" ref="M25" si="50">IF(AND($L23="",$L24=""),"",$L23-$L24)</f>
        <v/>
      </c>
      <c r="N25" s="122"/>
      <c r="O25" s="81"/>
      <c r="P25" s="74"/>
      <c r="Q25" s="58"/>
      <c r="R25" s="58"/>
      <c r="S25" s="67"/>
      <c r="U25" s="16"/>
      <c r="V25" s="16"/>
      <c r="W25" s="16"/>
      <c r="X25" s="16"/>
    </row>
    <row r="26" spans="1:24" ht="14.25" customHeight="1" thickBot="1" x14ac:dyDescent="0.2">
      <c r="A26" s="63"/>
      <c r="B26" s="89"/>
      <c r="C26" s="31"/>
      <c r="D26" s="20" t="s">
        <v>30</v>
      </c>
      <c r="E26" s="69"/>
      <c r="F26" s="24" t="s">
        <v>1</v>
      </c>
      <c r="G26" s="26"/>
      <c r="H26" s="117" t="str">
        <f t="shared" ref="H26" si="51">IF($G26="","",IF($E26=1,ROUNDDOWN($G26*7.4/1000,0),ROUNDDOWN($G26*6/1000,0)))</f>
        <v/>
      </c>
      <c r="I26" s="118"/>
      <c r="J26" s="117" t="str">
        <f t="shared" ref="J26:J27" si="52">IF($G26="","",ROUNDDOWN($G26*2/1000,0))</f>
        <v/>
      </c>
      <c r="K26" s="118"/>
      <c r="L26" s="117" t="str">
        <f t="shared" ref="L26:L27" si="53">IF($G26="","",ROUNDDOWN($G26*2/1000,0))</f>
        <v/>
      </c>
      <c r="M26" s="119"/>
      <c r="N26" s="79" t="str">
        <f t="shared" ref="N26" si="54">IF(AND($C26="",$C28=""),"",ABS($C26-$C28)+1)</f>
        <v/>
      </c>
      <c r="O26" s="120" t="str">
        <f t="shared" ref="O26" si="55">REPLACE($O$7,1,2,"差２")</f>
        <v>差２</v>
      </c>
      <c r="P26" s="77" t="str">
        <f>IF($I28="","",$I28*$N26)</f>
        <v/>
      </c>
      <c r="Q26" s="56" t="str">
        <f>IF($K28="","",$K28*$N26)</f>
        <v/>
      </c>
      <c r="R26" s="56" t="str">
        <f>IF($M28="","",$M28*$N26)</f>
        <v/>
      </c>
      <c r="S26" s="67"/>
      <c r="U26" s="16"/>
      <c r="V26" s="16"/>
      <c r="W26" s="16"/>
      <c r="X26" s="16"/>
    </row>
    <row r="27" spans="1:24" ht="14.25" thickBot="1" x14ac:dyDescent="0.2">
      <c r="A27" s="63"/>
      <c r="B27" s="90"/>
      <c r="C27" s="75" t="s">
        <v>11</v>
      </c>
      <c r="D27" s="76"/>
      <c r="E27" s="70"/>
      <c r="F27" s="33" t="s">
        <v>2</v>
      </c>
      <c r="G27" s="26"/>
      <c r="H27" s="59" t="str">
        <f t="shared" ref="H27" si="56">IF($G26="","",IF($E26=1,ROUNDDOWN($G27*7.4/1000,0),ROUNDDOWN($G27*6/1000,0)))</f>
        <v/>
      </c>
      <c r="I27" s="60"/>
      <c r="J27" s="59" t="str">
        <f t="shared" si="52"/>
        <v/>
      </c>
      <c r="K27" s="60"/>
      <c r="L27" s="59" t="str">
        <f t="shared" si="53"/>
        <v/>
      </c>
      <c r="M27" s="61"/>
      <c r="N27" s="80"/>
      <c r="O27" s="120"/>
      <c r="P27" s="78"/>
      <c r="Q27" s="57"/>
      <c r="R27" s="57"/>
      <c r="S27" s="67"/>
      <c r="U27" s="16"/>
      <c r="V27" s="16"/>
      <c r="W27" s="16"/>
      <c r="X27" s="16"/>
    </row>
    <row r="28" spans="1:24" ht="14.25" thickBot="1" x14ac:dyDescent="0.2">
      <c r="A28" s="63"/>
      <c r="B28" s="90"/>
      <c r="C28" s="37"/>
      <c r="D28" s="38" t="s">
        <v>30</v>
      </c>
      <c r="E28" s="71"/>
      <c r="F28" s="39" t="str">
        <f t="shared" ref="F28" si="57">$O$12</f>
        <v>差２</v>
      </c>
      <c r="G28" s="40" t="str">
        <f t="shared" ref="G28" si="58">IF(AND($G26="",$G27=""),"",$G26-$G27)</f>
        <v/>
      </c>
      <c r="H28" s="41" t="s">
        <v>4</v>
      </c>
      <c r="I28" s="42" t="str">
        <f t="shared" ref="I28" si="59">IF(AND($H26="",$H27=""),"",$H26-$H27)</f>
        <v/>
      </c>
      <c r="J28" s="41" t="s">
        <v>5</v>
      </c>
      <c r="K28" s="42" t="str">
        <f t="shared" ref="K28" si="60">IF(AND($J26="",$J27=""),"",$J26-$J27)</f>
        <v/>
      </c>
      <c r="L28" s="43" t="s">
        <v>6</v>
      </c>
      <c r="M28" s="40" t="str">
        <f t="shared" ref="M28" si="61">IF(AND($L26="",$L27=""),"",$L26-$L27)</f>
        <v/>
      </c>
      <c r="N28" s="80"/>
      <c r="O28" s="121"/>
      <c r="P28" s="78"/>
      <c r="Q28" s="58"/>
      <c r="R28" s="58"/>
      <c r="S28" s="68"/>
      <c r="U28" s="16"/>
      <c r="V28" s="16"/>
      <c r="W28" s="16"/>
      <c r="X28" s="16"/>
    </row>
    <row r="29" spans="1:24" ht="15" thickTop="1" thickBot="1" x14ac:dyDescent="0.2">
      <c r="A29" s="64"/>
      <c r="B29" s="98" t="s">
        <v>18</v>
      </c>
      <c r="C29" s="99"/>
      <c r="D29" s="99"/>
      <c r="E29" s="99"/>
      <c r="F29" s="99"/>
      <c r="G29" s="99"/>
      <c r="H29" s="99"/>
      <c r="I29" s="99"/>
      <c r="J29" s="99"/>
      <c r="K29" s="99"/>
      <c r="L29" s="99"/>
      <c r="M29" s="99"/>
      <c r="N29" s="99"/>
      <c r="O29" s="100"/>
      <c r="P29" s="44" t="str">
        <f t="shared" ref="P29" si="62">IF(AND($P23="",$P26=""),"",SUM($P23:$P26))</f>
        <v/>
      </c>
      <c r="Q29" s="45" t="str">
        <f t="shared" ref="Q29" si="63">IF(AND(Q23="",Q26=""),"",SUM(Q23:Q26))</f>
        <v/>
      </c>
      <c r="R29" s="45" t="str">
        <f t="shared" ref="R29" si="64">IF(AND($R23="",$R26=""),"",SUM($R23:$R26))</f>
        <v/>
      </c>
      <c r="S29" s="46" t="str">
        <f t="shared" ref="S29" si="65">IF(AND($P29="",$Q29="",$R29=""),"",SUM($P29:$R29))</f>
        <v/>
      </c>
      <c r="T29" s="50">
        <v>3</v>
      </c>
      <c r="U29" s="51" t="str">
        <f t="shared" ref="U29" si="66">P29</f>
        <v/>
      </c>
      <c r="V29" s="51" t="str">
        <f t="shared" ref="V29" si="67">Q29</f>
        <v/>
      </c>
      <c r="W29" s="51" t="str">
        <f t="shared" ref="W29" si="68">R29</f>
        <v/>
      </c>
      <c r="X29" s="51" t="str">
        <f t="shared" ref="X29" si="69">S29</f>
        <v/>
      </c>
    </row>
    <row r="30" spans="1:24" ht="14.25" thickBot="1" x14ac:dyDescent="0.2">
      <c r="A30" s="62" t="str" cm="1">
        <f t="array" aca="1" ref="A30" ca="1">IF($B30="","",IF(ISNUMBER(OFFSET(INDIRECT(ADDRESS(ROW(),COLUMN())),-7,0)),OFFSET(INDIRECT(ADDRESS(ROW(),COLUMN())),-7,0)+1,1))</f>
        <v/>
      </c>
      <c r="B30" s="88"/>
      <c r="C30" s="31"/>
      <c r="D30" s="20" t="s">
        <v>30</v>
      </c>
      <c r="E30" s="69" t="s">
        <v>29</v>
      </c>
      <c r="F30" s="21" t="s">
        <v>1</v>
      </c>
      <c r="G30" s="25"/>
      <c r="H30" s="54" t="str">
        <f t="shared" ref="H30" si="70">IF($G30="","",IF($E30=1,ROUNDDOWN($G30*7.4/1000,0),ROUNDDOWN($G30*6/1000,0)))</f>
        <v/>
      </c>
      <c r="I30" s="55"/>
      <c r="J30" s="54" t="str">
        <f t="shared" ref="J30" si="71">IF($G30="","",ROUNDDOWN($G30*2/1000,0))</f>
        <v/>
      </c>
      <c r="K30" s="55"/>
      <c r="L30" s="54" t="str">
        <f t="shared" ref="L30" si="72">IF(G30="","",ROUNDDOWN($G30*2/1000,0))</f>
        <v/>
      </c>
      <c r="M30" s="123"/>
      <c r="N30" s="79" t="str">
        <f t="shared" ref="N30" si="73">IF(AND($C30="",$C32=""),"",ABS($C30-$C32)+1)</f>
        <v/>
      </c>
      <c r="O30" s="81" t="str">
        <f t="shared" ref="O30" si="74">REPLACE($O$7,1,2,"差１")</f>
        <v>差１</v>
      </c>
      <c r="P30" s="72" t="str">
        <f t="shared" ref="P30" si="75">IF($I32="","",$I32*$N30)</f>
        <v/>
      </c>
      <c r="Q30" s="56" t="str">
        <f t="shared" ref="Q30" si="76">IF($K32="","",$K32*$N30)</f>
        <v/>
      </c>
      <c r="R30" s="56" t="str">
        <f t="shared" ref="R30" si="77">IF($M32="","",$M32*$N30)</f>
        <v/>
      </c>
      <c r="S30" s="67"/>
      <c r="U30" s="16"/>
      <c r="V30" s="16"/>
      <c r="W30" s="16"/>
      <c r="X30" s="16"/>
    </row>
    <row r="31" spans="1:24" ht="14.25" thickBot="1" x14ac:dyDescent="0.2">
      <c r="A31" s="63"/>
      <c r="B31" s="88"/>
      <c r="C31" s="75" t="s">
        <v>11</v>
      </c>
      <c r="D31" s="76"/>
      <c r="E31" s="70"/>
      <c r="F31" s="33" t="s">
        <v>2</v>
      </c>
      <c r="G31" s="26"/>
      <c r="H31" s="59" t="str">
        <f t="shared" ref="H31" si="78">IF($G31="","",IF($E30=1,ROUNDDOWN($G31*7.4/1000,0),ROUNDDOWN($G31*6/1000,0)))</f>
        <v/>
      </c>
      <c r="I31" s="60"/>
      <c r="J31" s="59" t="str">
        <f t="shared" ref="J31" si="79">IF(G31="","",ROUNDDOWN(G31*2/1000,0))</f>
        <v/>
      </c>
      <c r="K31" s="60"/>
      <c r="L31" s="59" t="str">
        <f t="shared" ref="L31" si="80">IF($G31="","",ROUNDDOWN($G31*2/1000,0))</f>
        <v/>
      </c>
      <c r="M31" s="61"/>
      <c r="N31" s="80"/>
      <c r="O31" s="81"/>
      <c r="P31" s="73"/>
      <c r="Q31" s="57"/>
      <c r="R31" s="57"/>
      <c r="S31" s="67"/>
      <c r="U31" s="16"/>
      <c r="V31" s="16"/>
      <c r="W31" s="16"/>
      <c r="X31" s="16"/>
    </row>
    <row r="32" spans="1:24" ht="14.25" thickBot="1" x14ac:dyDescent="0.2">
      <c r="A32" s="63"/>
      <c r="B32" s="88"/>
      <c r="C32" s="34"/>
      <c r="D32" s="22" t="s">
        <v>30</v>
      </c>
      <c r="E32" s="71"/>
      <c r="F32" s="23" t="str">
        <f t="shared" ref="F32" si="81">$O$9</f>
        <v>差１</v>
      </c>
      <c r="G32" s="7" t="str">
        <f t="shared" ref="G32" si="82">IF(AND($G30="",$G31="",""),"",$G30-$G31)</f>
        <v/>
      </c>
      <c r="H32" s="8" t="s">
        <v>4</v>
      </c>
      <c r="I32" s="9" t="str">
        <f t="shared" ref="I32" si="83">IF(AND($H30="",$H31=""),"",$H30-$H31)</f>
        <v/>
      </c>
      <c r="J32" s="8" t="s">
        <v>5</v>
      </c>
      <c r="K32" s="9" t="str">
        <f t="shared" ref="K32" si="84">IF(AND($J30="",$J31=""),"",$J30-$J31)</f>
        <v/>
      </c>
      <c r="L32" s="10" t="s">
        <v>6</v>
      </c>
      <c r="M32" s="7" t="str">
        <f t="shared" ref="M32" si="85">IF(AND($L30="",$L31=""),"",$L30-$L31)</f>
        <v/>
      </c>
      <c r="N32" s="122"/>
      <c r="O32" s="81"/>
      <c r="P32" s="74"/>
      <c r="Q32" s="58"/>
      <c r="R32" s="58"/>
      <c r="S32" s="67"/>
      <c r="U32" s="16"/>
      <c r="V32" s="16"/>
      <c r="W32" s="16"/>
      <c r="X32" s="16"/>
    </row>
    <row r="33" spans="1:24" ht="14.25" thickBot="1" x14ac:dyDescent="0.2">
      <c r="A33" s="63"/>
      <c r="B33" s="89"/>
      <c r="C33" s="31"/>
      <c r="D33" s="20" t="s">
        <v>30</v>
      </c>
      <c r="E33" s="69"/>
      <c r="F33" s="24" t="s">
        <v>1</v>
      </c>
      <c r="G33" s="26"/>
      <c r="H33" s="117" t="str">
        <f t="shared" ref="H33" si="86">IF($G33="","",IF($E33=1,ROUNDDOWN($G33*7.4/1000,0),ROUNDDOWN($G33*6/1000,0)))</f>
        <v/>
      </c>
      <c r="I33" s="118"/>
      <c r="J33" s="117" t="str">
        <f t="shared" ref="J33:J34" si="87">IF($G33="","",ROUNDDOWN($G33*2/1000,0))</f>
        <v/>
      </c>
      <c r="K33" s="118"/>
      <c r="L33" s="117" t="str">
        <f t="shared" ref="L33:L34" si="88">IF($G33="","",ROUNDDOWN($G33*2/1000,0))</f>
        <v/>
      </c>
      <c r="M33" s="119"/>
      <c r="N33" s="79" t="str">
        <f t="shared" ref="N33" si="89">IF(AND($C33="",$C35=""),"",ABS($C33-$C35)+1)</f>
        <v/>
      </c>
      <c r="O33" s="120" t="str">
        <f t="shared" ref="O33" si="90">REPLACE($O$7,1,2,"差２")</f>
        <v>差２</v>
      </c>
      <c r="P33" s="77" t="str">
        <f>IF($I35="","",$I35*$N33)</f>
        <v/>
      </c>
      <c r="Q33" s="56" t="str">
        <f>IF($K35="","",$K35*$N33)</f>
        <v/>
      </c>
      <c r="R33" s="56" t="str">
        <f>IF($M35="","",$M35*$N33)</f>
        <v/>
      </c>
      <c r="S33" s="67"/>
      <c r="U33" s="16"/>
      <c r="V33" s="16"/>
      <c r="W33" s="16"/>
      <c r="X33" s="16"/>
    </row>
    <row r="34" spans="1:24" ht="14.25" thickBot="1" x14ac:dyDescent="0.2">
      <c r="A34" s="63"/>
      <c r="B34" s="90"/>
      <c r="C34" s="75" t="s">
        <v>11</v>
      </c>
      <c r="D34" s="76"/>
      <c r="E34" s="70"/>
      <c r="F34" s="33" t="s">
        <v>2</v>
      </c>
      <c r="G34" s="26"/>
      <c r="H34" s="59" t="str">
        <f t="shared" ref="H34" si="91">IF($G33="","",IF($E33=1,ROUNDDOWN($G34*7.4/1000,0),ROUNDDOWN($G34*6/1000,0)))</f>
        <v/>
      </c>
      <c r="I34" s="60"/>
      <c r="J34" s="59" t="str">
        <f t="shared" si="87"/>
        <v/>
      </c>
      <c r="K34" s="60"/>
      <c r="L34" s="59" t="str">
        <f t="shared" si="88"/>
        <v/>
      </c>
      <c r="M34" s="61"/>
      <c r="N34" s="80"/>
      <c r="O34" s="120"/>
      <c r="P34" s="78"/>
      <c r="Q34" s="57"/>
      <c r="R34" s="57"/>
      <c r="S34" s="67"/>
      <c r="U34" s="16"/>
      <c r="V34" s="16"/>
      <c r="W34" s="16"/>
      <c r="X34" s="16"/>
    </row>
    <row r="35" spans="1:24" ht="14.25" thickBot="1" x14ac:dyDescent="0.2">
      <c r="A35" s="63"/>
      <c r="B35" s="90"/>
      <c r="C35" s="37"/>
      <c r="D35" s="38" t="s">
        <v>30</v>
      </c>
      <c r="E35" s="71"/>
      <c r="F35" s="39" t="str">
        <f t="shared" ref="F35" si="92">$O$12</f>
        <v>差２</v>
      </c>
      <c r="G35" s="40" t="str">
        <f t="shared" ref="G35" si="93">IF(AND($G33="",$G34=""),"",$G33-$G34)</f>
        <v/>
      </c>
      <c r="H35" s="41" t="s">
        <v>4</v>
      </c>
      <c r="I35" s="42" t="str">
        <f t="shared" ref="I35" si="94">IF(AND($H33="",$H34=""),"",$H33-$H34)</f>
        <v/>
      </c>
      <c r="J35" s="41" t="s">
        <v>5</v>
      </c>
      <c r="K35" s="42" t="str">
        <f t="shared" ref="K35" si="95">IF(AND($J33="",$J34=""),"",$J33-$J34)</f>
        <v/>
      </c>
      <c r="L35" s="43" t="s">
        <v>6</v>
      </c>
      <c r="M35" s="40" t="str">
        <f t="shared" ref="M35" si="96">IF(AND($L33="",$L34=""),"",$L33-$L34)</f>
        <v/>
      </c>
      <c r="N35" s="80"/>
      <c r="O35" s="121"/>
      <c r="P35" s="78"/>
      <c r="Q35" s="58"/>
      <c r="R35" s="58"/>
      <c r="S35" s="68"/>
      <c r="U35" s="16"/>
      <c r="V35" s="16"/>
      <c r="W35" s="16"/>
      <c r="X35" s="16"/>
    </row>
    <row r="36" spans="1:24" ht="15" thickTop="1" thickBot="1" x14ac:dyDescent="0.2">
      <c r="A36" s="64"/>
      <c r="B36" s="98" t="s">
        <v>18</v>
      </c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100"/>
      <c r="P36" s="44" t="str">
        <f t="shared" ref="P36" si="97">IF(AND($P30="",$P33=""),"",SUM($P30:$P33))</f>
        <v/>
      </c>
      <c r="Q36" s="45" t="str">
        <f t="shared" ref="Q36" si="98">IF(AND(Q30="",Q33=""),"",SUM(Q30:Q33))</f>
        <v/>
      </c>
      <c r="R36" s="45" t="str">
        <f t="shared" ref="R36" si="99">IF(AND($R30="",$R33=""),"",SUM($R30:$R33))</f>
        <v/>
      </c>
      <c r="S36" s="46" t="str">
        <f t="shared" ref="S36" si="100">IF(AND($P36="",$Q36="",$R36=""),"",SUM($P36:$R36))</f>
        <v/>
      </c>
      <c r="T36" s="50">
        <v>4</v>
      </c>
      <c r="U36" s="51" t="str">
        <f t="shared" ref="U36" si="101">P36</f>
        <v/>
      </c>
      <c r="V36" s="51" t="str">
        <f t="shared" ref="V36" si="102">Q36</f>
        <v/>
      </c>
      <c r="W36" s="51" t="str">
        <f t="shared" ref="W36" si="103">R36</f>
        <v/>
      </c>
      <c r="X36" s="51" t="str">
        <f t="shared" ref="X36" si="104">S36</f>
        <v/>
      </c>
    </row>
    <row r="37" spans="1:24" ht="14.25" thickBot="1" x14ac:dyDescent="0.2">
      <c r="A37" s="62" t="str" cm="1">
        <f t="array" aca="1" ref="A37" ca="1">IF($B37="","",IF(ISNUMBER(OFFSET(INDIRECT(ADDRESS(ROW(),COLUMN())),-7,0)),OFFSET(INDIRECT(ADDRESS(ROW(),COLUMN())),-7,0)+1,1))</f>
        <v/>
      </c>
      <c r="B37" s="88"/>
      <c r="C37" s="31"/>
      <c r="D37" s="20" t="s">
        <v>30</v>
      </c>
      <c r="E37" s="69" t="s">
        <v>29</v>
      </c>
      <c r="F37" s="21" t="s">
        <v>1</v>
      </c>
      <c r="G37" s="25"/>
      <c r="H37" s="54" t="str">
        <f t="shared" ref="H37" si="105">IF($G37="","",IF($E37=1,ROUNDDOWN($G37*7.4/1000,0),ROUNDDOWN($G37*6/1000,0)))</f>
        <v/>
      </c>
      <c r="I37" s="55"/>
      <c r="J37" s="54" t="str">
        <f t="shared" ref="J37" si="106">IF($G37="","",ROUNDDOWN($G37*2/1000,0))</f>
        <v/>
      </c>
      <c r="K37" s="55"/>
      <c r="L37" s="54" t="str">
        <f t="shared" ref="L37" si="107">IF(G37="","",ROUNDDOWN($G37*2/1000,0))</f>
        <v/>
      </c>
      <c r="M37" s="123"/>
      <c r="N37" s="79" t="str">
        <f t="shared" ref="N37" si="108">IF(AND($C37="",$C39=""),"",ABS($C37-$C39)+1)</f>
        <v/>
      </c>
      <c r="O37" s="81" t="str">
        <f t="shared" ref="O37" si="109">REPLACE($O$7,1,2,"差１")</f>
        <v>差１</v>
      </c>
      <c r="P37" s="72" t="str">
        <f t="shared" ref="P37" si="110">IF($I39="","",$I39*$N37)</f>
        <v/>
      </c>
      <c r="Q37" s="56" t="str">
        <f t="shared" ref="Q37" si="111">IF($K39="","",$K39*$N37)</f>
        <v/>
      </c>
      <c r="R37" s="56" t="str">
        <f t="shared" ref="R37" si="112">IF($M39="","",$M39*$N37)</f>
        <v/>
      </c>
      <c r="S37" s="67"/>
      <c r="U37" s="16"/>
      <c r="V37" s="16"/>
      <c r="W37" s="16"/>
      <c r="X37" s="16"/>
    </row>
    <row r="38" spans="1:24" ht="14.25" thickBot="1" x14ac:dyDescent="0.2">
      <c r="A38" s="63"/>
      <c r="B38" s="88"/>
      <c r="C38" s="75" t="s">
        <v>11</v>
      </c>
      <c r="D38" s="76"/>
      <c r="E38" s="70"/>
      <c r="F38" s="33" t="s">
        <v>2</v>
      </c>
      <c r="G38" s="26"/>
      <c r="H38" s="59" t="str">
        <f t="shared" ref="H38" si="113">IF($G38="","",IF($E37=1,ROUNDDOWN($G38*7.4/1000,0),ROUNDDOWN($G38*6/1000,0)))</f>
        <v/>
      </c>
      <c r="I38" s="60"/>
      <c r="J38" s="59" t="str">
        <f t="shared" ref="J38" si="114">IF(G38="","",ROUNDDOWN(G38*2/1000,0))</f>
        <v/>
      </c>
      <c r="K38" s="60"/>
      <c r="L38" s="59" t="str">
        <f t="shared" ref="L38" si="115">IF($G38="","",ROUNDDOWN($G38*2/1000,0))</f>
        <v/>
      </c>
      <c r="M38" s="61"/>
      <c r="N38" s="80"/>
      <c r="O38" s="81"/>
      <c r="P38" s="73"/>
      <c r="Q38" s="57"/>
      <c r="R38" s="57"/>
      <c r="S38" s="67"/>
      <c r="U38" s="16"/>
      <c r="V38" s="16"/>
      <c r="W38" s="16"/>
      <c r="X38" s="16"/>
    </row>
    <row r="39" spans="1:24" ht="14.25" thickBot="1" x14ac:dyDescent="0.2">
      <c r="A39" s="63"/>
      <c r="B39" s="88"/>
      <c r="C39" s="34"/>
      <c r="D39" s="22" t="s">
        <v>30</v>
      </c>
      <c r="E39" s="71"/>
      <c r="F39" s="23" t="str">
        <f t="shared" ref="F39" si="116">$O$9</f>
        <v>差１</v>
      </c>
      <c r="G39" s="7" t="str">
        <f t="shared" ref="G39" si="117">IF(AND($G37="",$G38="",""),"",$G37-$G38)</f>
        <v/>
      </c>
      <c r="H39" s="8" t="s">
        <v>4</v>
      </c>
      <c r="I39" s="9" t="str">
        <f t="shared" ref="I39" si="118">IF(AND($H37="",$H38=""),"",$H37-$H38)</f>
        <v/>
      </c>
      <c r="J39" s="8" t="s">
        <v>5</v>
      </c>
      <c r="K39" s="9" t="str">
        <f t="shared" ref="K39" si="119">IF(AND($J37="",$J38=""),"",$J37-$J38)</f>
        <v/>
      </c>
      <c r="L39" s="10" t="s">
        <v>6</v>
      </c>
      <c r="M39" s="7" t="str">
        <f t="shared" ref="M39" si="120">IF(AND($L37="",$L38=""),"",$L37-$L38)</f>
        <v/>
      </c>
      <c r="N39" s="122"/>
      <c r="O39" s="81"/>
      <c r="P39" s="74"/>
      <c r="Q39" s="58"/>
      <c r="R39" s="58"/>
      <c r="S39" s="67"/>
      <c r="U39" s="16"/>
      <c r="V39" s="16"/>
      <c r="W39" s="16"/>
      <c r="X39" s="16"/>
    </row>
    <row r="40" spans="1:24" ht="14.25" thickBot="1" x14ac:dyDescent="0.2">
      <c r="A40" s="63"/>
      <c r="B40" s="89"/>
      <c r="C40" s="31"/>
      <c r="D40" s="20" t="s">
        <v>30</v>
      </c>
      <c r="E40" s="69"/>
      <c r="F40" s="24" t="s">
        <v>1</v>
      </c>
      <c r="G40" s="26"/>
      <c r="H40" s="117" t="str">
        <f t="shared" ref="H40" si="121">IF($G40="","",IF($E40=1,ROUNDDOWN($G40*7.4/1000,0),ROUNDDOWN($G40*6/1000,0)))</f>
        <v/>
      </c>
      <c r="I40" s="118"/>
      <c r="J40" s="117" t="str">
        <f t="shared" ref="J40:J41" si="122">IF($G40="","",ROUNDDOWN($G40*2/1000,0))</f>
        <v/>
      </c>
      <c r="K40" s="118"/>
      <c r="L40" s="117" t="str">
        <f t="shared" ref="L40:L41" si="123">IF($G40="","",ROUNDDOWN($G40*2/1000,0))</f>
        <v/>
      </c>
      <c r="M40" s="119"/>
      <c r="N40" s="79" t="str">
        <f t="shared" ref="N40" si="124">IF(AND($C40="",$C42=""),"",ABS($C40-$C42)+1)</f>
        <v/>
      </c>
      <c r="O40" s="120" t="str">
        <f t="shared" ref="O40" si="125">REPLACE($O$7,1,2,"差２")</f>
        <v>差２</v>
      </c>
      <c r="P40" s="77" t="str">
        <f>IF($I42="","",$I42*$N40)</f>
        <v/>
      </c>
      <c r="Q40" s="56" t="str">
        <f>IF($K42="","",$K42*$N40)</f>
        <v/>
      </c>
      <c r="R40" s="56" t="str">
        <f>IF($M42="","",$M42*$N40)</f>
        <v/>
      </c>
      <c r="S40" s="67"/>
      <c r="U40" s="16"/>
      <c r="V40" s="16"/>
      <c r="W40" s="16"/>
      <c r="X40" s="16"/>
    </row>
    <row r="41" spans="1:24" ht="14.25" thickBot="1" x14ac:dyDescent="0.2">
      <c r="A41" s="63"/>
      <c r="B41" s="90"/>
      <c r="C41" s="75" t="s">
        <v>11</v>
      </c>
      <c r="D41" s="76"/>
      <c r="E41" s="70"/>
      <c r="F41" s="33" t="s">
        <v>2</v>
      </c>
      <c r="G41" s="26"/>
      <c r="H41" s="59" t="str">
        <f t="shared" ref="H41" si="126">IF($G40="","",IF($E40=1,ROUNDDOWN($G41*7.4/1000,0),ROUNDDOWN($G41*6/1000,0)))</f>
        <v/>
      </c>
      <c r="I41" s="60"/>
      <c r="J41" s="59" t="str">
        <f t="shared" si="122"/>
        <v/>
      </c>
      <c r="K41" s="60"/>
      <c r="L41" s="59" t="str">
        <f t="shared" si="123"/>
        <v/>
      </c>
      <c r="M41" s="61"/>
      <c r="N41" s="80"/>
      <c r="O41" s="120"/>
      <c r="P41" s="78"/>
      <c r="Q41" s="57"/>
      <c r="R41" s="57"/>
      <c r="S41" s="67"/>
      <c r="U41" s="16"/>
      <c r="V41" s="16"/>
      <c r="W41" s="16"/>
      <c r="X41" s="16"/>
    </row>
    <row r="42" spans="1:24" ht="14.25" thickBot="1" x14ac:dyDescent="0.2">
      <c r="A42" s="63"/>
      <c r="B42" s="90"/>
      <c r="C42" s="37"/>
      <c r="D42" s="38" t="s">
        <v>30</v>
      </c>
      <c r="E42" s="71"/>
      <c r="F42" s="39" t="str">
        <f t="shared" ref="F42" si="127">$O$12</f>
        <v>差２</v>
      </c>
      <c r="G42" s="40" t="str">
        <f t="shared" ref="G42" si="128">IF(AND($G40="",$G41=""),"",$G40-$G41)</f>
        <v/>
      </c>
      <c r="H42" s="41" t="s">
        <v>4</v>
      </c>
      <c r="I42" s="42" t="str">
        <f t="shared" ref="I42" si="129">IF(AND($H40="",$H41=""),"",$H40-$H41)</f>
        <v/>
      </c>
      <c r="J42" s="41" t="s">
        <v>5</v>
      </c>
      <c r="K42" s="42" t="str">
        <f t="shared" ref="K42" si="130">IF(AND($J40="",$J41=""),"",$J40-$J41)</f>
        <v/>
      </c>
      <c r="L42" s="43" t="s">
        <v>6</v>
      </c>
      <c r="M42" s="40" t="str">
        <f t="shared" ref="M42" si="131">IF(AND($L40="",$L41=""),"",$L40-$L41)</f>
        <v/>
      </c>
      <c r="N42" s="80"/>
      <c r="O42" s="121"/>
      <c r="P42" s="78"/>
      <c r="Q42" s="58"/>
      <c r="R42" s="58"/>
      <c r="S42" s="68"/>
      <c r="U42" s="16"/>
      <c r="V42" s="16"/>
      <c r="W42" s="16"/>
      <c r="X42" s="16"/>
    </row>
    <row r="43" spans="1:24" ht="15" thickTop="1" thickBot="1" x14ac:dyDescent="0.2">
      <c r="A43" s="64"/>
      <c r="B43" s="98" t="s">
        <v>18</v>
      </c>
      <c r="C43" s="99"/>
      <c r="D43" s="99"/>
      <c r="E43" s="99"/>
      <c r="F43" s="99"/>
      <c r="G43" s="99"/>
      <c r="H43" s="99"/>
      <c r="I43" s="99"/>
      <c r="J43" s="99"/>
      <c r="K43" s="99"/>
      <c r="L43" s="99"/>
      <c r="M43" s="99"/>
      <c r="N43" s="99"/>
      <c r="O43" s="100"/>
      <c r="P43" s="44" t="str">
        <f t="shared" ref="P43" si="132">IF(AND($P37="",$P40=""),"",SUM($P37:$P40))</f>
        <v/>
      </c>
      <c r="Q43" s="45" t="str">
        <f t="shared" ref="Q43" si="133">IF(AND(Q37="",Q40=""),"",SUM(Q37:Q40))</f>
        <v/>
      </c>
      <c r="R43" s="45" t="str">
        <f t="shared" ref="R43" si="134">IF(AND($R37="",$R40=""),"",SUM($R37:$R40))</f>
        <v/>
      </c>
      <c r="S43" s="46" t="str">
        <f t="shared" ref="S43" si="135">IF(AND($P43="",$Q43="",$R43=""),"",SUM($P43:$R43))</f>
        <v/>
      </c>
      <c r="T43" s="50">
        <v>5</v>
      </c>
      <c r="U43" s="51" t="str">
        <f t="shared" ref="U43" si="136">P43</f>
        <v/>
      </c>
      <c r="V43" s="51" t="str">
        <f t="shared" ref="V43" si="137">Q43</f>
        <v/>
      </c>
      <c r="W43" s="51" t="str">
        <f t="shared" ref="W43" si="138">R43</f>
        <v/>
      </c>
      <c r="X43" s="51" t="str">
        <f t="shared" ref="X43" si="139">S43</f>
        <v/>
      </c>
    </row>
    <row r="44" spans="1:24" ht="14.25" thickBot="1" x14ac:dyDescent="0.2">
      <c r="A44" s="62" t="str" cm="1">
        <f t="array" aca="1" ref="A44" ca="1">IF($B44="","",IF(ISNUMBER(OFFSET(INDIRECT(ADDRESS(ROW(),COLUMN())),-7,0)),OFFSET(INDIRECT(ADDRESS(ROW(),COLUMN())),-7,0)+1,1))</f>
        <v/>
      </c>
      <c r="B44" s="88"/>
      <c r="C44" s="31"/>
      <c r="D44" s="20" t="s">
        <v>30</v>
      </c>
      <c r="E44" s="69" t="s">
        <v>29</v>
      </c>
      <c r="F44" s="21" t="s">
        <v>1</v>
      </c>
      <c r="G44" s="25"/>
      <c r="H44" s="54" t="str">
        <f t="shared" ref="H44" si="140">IF($G44="","",IF($E44=1,ROUNDDOWN($G44*7.4/1000,0),ROUNDDOWN($G44*6/1000,0)))</f>
        <v/>
      </c>
      <c r="I44" s="55"/>
      <c r="J44" s="54" t="str">
        <f t="shared" ref="J44" si="141">IF($G44="","",ROUNDDOWN($G44*2/1000,0))</f>
        <v/>
      </c>
      <c r="K44" s="55"/>
      <c r="L44" s="54" t="str">
        <f t="shared" ref="L44" si="142">IF(G44="","",ROUNDDOWN($G44*2/1000,0))</f>
        <v/>
      </c>
      <c r="M44" s="123"/>
      <c r="N44" s="79" t="str">
        <f t="shared" ref="N44" si="143">IF(AND($C44="",$C46=""),"",ABS($C44-$C46)+1)</f>
        <v/>
      </c>
      <c r="O44" s="81" t="str">
        <f t="shared" ref="O44" si="144">REPLACE($O$7,1,2,"差１")</f>
        <v>差１</v>
      </c>
      <c r="P44" s="72" t="str">
        <f t="shared" ref="P44" si="145">IF($I46="","",$I46*$N44)</f>
        <v/>
      </c>
      <c r="Q44" s="56" t="str">
        <f t="shared" ref="Q44" si="146">IF($K46="","",$K46*$N44)</f>
        <v/>
      </c>
      <c r="R44" s="56" t="str">
        <f t="shared" ref="R44" si="147">IF($M46="","",$M46*$N44)</f>
        <v/>
      </c>
      <c r="S44" s="67"/>
      <c r="U44" s="16"/>
      <c r="V44" s="16"/>
      <c r="W44" s="16"/>
      <c r="X44" s="16"/>
    </row>
    <row r="45" spans="1:24" ht="14.25" thickBot="1" x14ac:dyDescent="0.2">
      <c r="A45" s="63"/>
      <c r="B45" s="88"/>
      <c r="C45" s="75" t="s">
        <v>11</v>
      </c>
      <c r="D45" s="76"/>
      <c r="E45" s="70"/>
      <c r="F45" s="33" t="s">
        <v>2</v>
      </c>
      <c r="G45" s="26"/>
      <c r="H45" s="59" t="str">
        <f t="shared" ref="H45" si="148">IF($G45="","",IF($E44=1,ROUNDDOWN($G45*7.4/1000,0),ROUNDDOWN($G45*6/1000,0)))</f>
        <v/>
      </c>
      <c r="I45" s="60"/>
      <c r="J45" s="59" t="str">
        <f t="shared" ref="J45" si="149">IF(G45="","",ROUNDDOWN(G45*2/1000,0))</f>
        <v/>
      </c>
      <c r="K45" s="60"/>
      <c r="L45" s="59" t="str">
        <f t="shared" ref="L45" si="150">IF($G45="","",ROUNDDOWN($G45*2/1000,0))</f>
        <v/>
      </c>
      <c r="M45" s="61"/>
      <c r="N45" s="80"/>
      <c r="O45" s="81"/>
      <c r="P45" s="73"/>
      <c r="Q45" s="57"/>
      <c r="R45" s="57"/>
      <c r="S45" s="67"/>
      <c r="U45" s="16"/>
      <c r="V45" s="16"/>
      <c r="W45" s="16"/>
      <c r="X45" s="16"/>
    </row>
    <row r="46" spans="1:24" ht="14.25" thickBot="1" x14ac:dyDescent="0.2">
      <c r="A46" s="63"/>
      <c r="B46" s="88"/>
      <c r="C46" s="34"/>
      <c r="D46" s="22" t="s">
        <v>30</v>
      </c>
      <c r="E46" s="71"/>
      <c r="F46" s="23" t="str">
        <f t="shared" ref="F46" si="151">$O$9</f>
        <v>差１</v>
      </c>
      <c r="G46" s="7" t="str">
        <f t="shared" ref="G46" si="152">IF(AND($G44="",$G45="",""),"",$G44-$G45)</f>
        <v/>
      </c>
      <c r="H46" s="8" t="s">
        <v>4</v>
      </c>
      <c r="I46" s="9" t="str">
        <f t="shared" ref="I46" si="153">IF(AND($H44="",$H45=""),"",$H44-$H45)</f>
        <v/>
      </c>
      <c r="J46" s="8" t="s">
        <v>5</v>
      </c>
      <c r="K46" s="9" t="str">
        <f t="shared" ref="K46" si="154">IF(AND($J44="",$J45=""),"",$J44-$J45)</f>
        <v/>
      </c>
      <c r="L46" s="10" t="s">
        <v>6</v>
      </c>
      <c r="M46" s="7" t="str">
        <f t="shared" ref="M46" si="155">IF(AND($L44="",$L45=""),"",$L44-$L45)</f>
        <v/>
      </c>
      <c r="N46" s="122"/>
      <c r="O46" s="81"/>
      <c r="P46" s="74"/>
      <c r="Q46" s="58"/>
      <c r="R46" s="58"/>
      <c r="S46" s="67"/>
      <c r="U46" s="16"/>
      <c r="V46" s="16"/>
      <c r="W46" s="16"/>
      <c r="X46" s="16"/>
    </row>
    <row r="47" spans="1:24" ht="14.25" thickBot="1" x14ac:dyDescent="0.2">
      <c r="A47" s="63"/>
      <c r="B47" s="89"/>
      <c r="C47" s="31"/>
      <c r="D47" s="20" t="s">
        <v>30</v>
      </c>
      <c r="E47" s="69"/>
      <c r="F47" s="24" t="s">
        <v>1</v>
      </c>
      <c r="G47" s="26"/>
      <c r="H47" s="117" t="str">
        <f t="shared" ref="H47" si="156">IF($G47="","",IF($E47=1,ROUNDDOWN($G47*7.4/1000,0),ROUNDDOWN($G47*6/1000,0)))</f>
        <v/>
      </c>
      <c r="I47" s="118"/>
      <c r="J47" s="117" t="str">
        <f t="shared" ref="J47:J48" si="157">IF($G47="","",ROUNDDOWN($G47*2/1000,0))</f>
        <v/>
      </c>
      <c r="K47" s="118"/>
      <c r="L47" s="117" t="str">
        <f t="shared" ref="L47:L48" si="158">IF($G47="","",ROUNDDOWN($G47*2/1000,0))</f>
        <v/>
      </c>
      <c r="M47" s="119"/>
      <c r="N47" s="79" t="str">
        <f t="shared" ref="N47" si="159">IF(AND($C47="",$C49=""),"",ABS($C47-$C49)+1)</f>
        <v/>
      </c>
      <c r="O47" s="120" t="str">
        <f t="shared" ref="O47" si="160">REPLACE($O$7,1,2,"差２")</f>
        <v>差２</v>
      </c>
      <c r="P47" s="77" t="str">
        <f>IF($I49="","",$I49*$N47)</f>
        <v/>
      </c>
      <c r="Q47" s="56" t="str">
        <f>IF($K49="","",$K49*$N47)</f>
        <v/>
      </c>
      <c r="R47" s="56" t="str">
        <f>IF($M49="","",$M49*$N47)</f>
        <v/>
      </c>
      <c r="S47" s="67"/>
      <c r="U47" s="16"/>
      <c r="V47" s="16"/>
      <c r="W47" s="16"/>
      <c r="X47" s="16"/>
    </row>
    <row r="48" spans="1:24" ht="14.25" thickBot="1" x14ac:dyDescent="0.2">
      <c r="A48" s="63"/>
      <c r="B48" s="90"/>
      <c r="C48" s="75" t="s">
        <v>11</v>
      </c>
      <c r="D48" s="76"/>
      <c r="E48" s="70"/>
      <c r="F48" s="33" t="s">
        <v>2</v>
      </c>
      <c r="G48" s="26"/>
      <c r="H48" s="59" t="str">
        <f t="shared" ref="H48" si="161">IF($G47="","",IF($E47=1,ROUNDDOWN($G48*7.4/1000,0),ROUNDDOWN($G48*6/1000,0)))</f>
        <v/>
      </c>
      <c r="I48" s="60"/>
      <c r="J48" s="59" t="str">
        <f t="shared" si="157"/>
        <v/>
      </c>
      <c r="K48" s="60"/>
      <c r="L48" s="59" t="str">
        <f t="shared" si="158"/>
        <v/>
      </c>
      <c r="M48" s="61"/>
      <c r="N48" s="80"/>
      <c r="O48" s="120"/>
      <c r="P48" s="78"/>
      <c r="Q48" s="57"/>
      <c r="R48" s="57"/>
      <c r="S48" s="67"/>
      <c r="U48" s="16"/>
      <c r="V48" s="16"/>
      <c r="W48" s="16"/>
      <c r="X48" s="16"/>
    </row>
    <row r="49" spans="1:24" ht="14.25" thickBot="1" x14ac:dyDescent="0.2">
      <c r="A49" s="63"/>
      <c r="B49" s="90"/>
      <c r="C49" s="37"/>
      <c r="D49" s="38" t="s">
        <v>30</v>
      </c>
      <c r="E49" s="71"/>
      <c r="F49" s="39" t="str">
        <f t="shared" ref="F49" si="162">$O$12</f>
        <v>差２</v>
      </c>
      <c r="G49" s="40" t="str">
        <f t="shared" ref="G49" si="163">IF(AND($G47="",$G48=""),"",$G47-$G48)</f>
        <v/>
      </c>
      <c r="H49" s="41" t="s">
        <v>4</v>
      </c>
      <c r="I49" s="42" t="str">
        <f t="shared" ref="I49" si="164">IF(AND($H47="",$H48=""),"",$H47-$H48)</f>
        <v/>
      </c>
      <c r="J49" s="41" t="s">
        <v>5</v>
      </c>
      <c r="K49" s="42" t="str">
        <f t="shared" ref="K49" si="165">IF(AND($J47="",$J48=""),"",$J47-$J48)</f>
        <v/>
      </c>
      <c r="L49" s="43" t="s">
        <v>6</v>
      </c>
      <c r="M49" s="40" t="str">
        <f t="shared" ref="M49" si="166">IF(AND($L47="",$L48=""),"",$L47-$L48)</f>
        <v/>
      </c>
      <c r="N49" s="80"/>
      <c r="O49" s="121"/>
      <c r="P49" s="78"/>
      <c r="Q49" s="58"/>
      <c r="R49" s="58"/>
      <c r="S49" s="68"/>
      <c r="U49" s="16"/>
      <c r="V49" s="16"/>
      <c r="W49" s="16"/>
      <c r="X49" s="16"/>
    </row>
    <row r="50" spans="1:24" ht="15" thickTop="1" thickBot="1" x14ac:dyDescent="0.2">
      <c r="A50" s="64"/>
      <c r="B50" s="98" t="s">
        <v>18</v>
      </c>
      <c r="C50" s="99"/>
      <c r="D50" s="99"/>
      <c r="E50" s="99"/>
      <c r="F50" s="99"/>
      <c r="G50" s="99"/>
      <c r="H50" s="99"/>
      <c r="I50" s="99"/>
      <c r="J50" s="99"/>
      <c r="K50" s="99"/>
      <c r="L50" s="99"/>
      <c r="M50" s="99"/>
      <c r="N50" s="99"/>
      <c r="O50" s="100"/>
      <c r="P50" s="44" t="str">
        <f t="shared" ref="P50" si="167">IF(AND($P44="",$P47=""),"",SUM($P44:$P47))</f>
        <v/>
      </c>
      <c r="Q50" s="45" t="str">
        <f t="shared" ref="Q50" si="168">IF(AND(Q44="",Q47=""),"",SUM(Q44:Q47))</f>
        <v/>
      </c>
      <c r="R50" s="45" t="str">
        <f t="shared" ref="R50" si="169">IF(AND($R44="",$R47=""),"",SUM($R44:$R47))</f>
        <v/>
      </c>
      <c r="S50" s="46" t="str">
        <f t="shared" ref="S50" si="170">IF(AND($P50="",$Q50="",$R50=""),"",SUM($P50:$R50))</f>
        <v/>
      </c>
      <c r="T50" s="50">
        <v>6</v>
      </c>
      <c r="U50" s="51" t="str">
        <f t="shared" ref="U50" si="171">P50</f>
        <v/>
      </c>
      <c r="V50" s="51" t="str">
        <f t="shared" ref="V50" si="172">Q50</f>
        <v/>
      </c>
      <c r="W50" s="51" t="str">
        <f t="shared" ref="W50" si="173">R50</f>
        <v/>
      </c>
      <c r="X50" s="51" t="str">
        <f t="shared" ref="X50" si="174">S50</f>
        <v/>
      </c>
    </row>
    <row r="51" spans="1:24" ht="14.25" thickBot="1" x14ac:dyDescent="0.2">
      <c r="A51" s="62" t="str" cm="1">
        <f t="array" aca="1" ref="A51" ca="1">IF($B51="","",IF(ISNUMBER(OFFSET(INDIRECT(ADDRESS(ROW(),COLUMN())),-7,0)),OFFSET(INDIRECT(ADDRESS(ROW(),COLUMN())),-7,0)+1,1))</f>
        <v/>
      </c>
      <c r="B51" s="88"/>
      <c r="C51" s="31"/>
      <c r="D51" s="20" t="s">
        <v>30</v>
      </c>
      <c r="E51" s="69" t="s">
        <v>29</v>
      </c>
      <c r="F51" s="21" t="s">
        <v>1</v>
      </c>
      <c r="G51" s="25"/>
      <c r="H51" s="54" t="str">
        <f t="shared" ref="H51" si="175">IF($G51="","",IF($E51=1,ROUNDDOWN($G51*7.4/1000,0),ROUNDDOWN($G51*6/1000,0)))</f>
        <v/>
      </c>
      <c r="I51" s="55"/>
      <c r="J51" s="54" t="str">
        <f t="shared" ref="J51" si="176">IF($G51="","",ROUNDDOWN($G51*2/1000,0))</f>
        <v/>
      </c>
      <c r="K51" s="55"/>
      <c r="L51" s="54" t="str">
        <f t="shared" ref="L51" si="177">IF(G51="","",ROUNDDOWN($G51*2/1000,0))</f>
        <v/>
      </c>
      <c r="M51" s="123"/>
      <c r="N51" s="79" t="str">
        <f t="shared" ref="N51" si="178">IF(AND($C51="",$C53=""),"",ABS($C51-$C53)+1)</f>
        <v/>
      </c>
      <c r="O51" s="81" t="str">
        <f t="shared" ref="O51" si="179">REPLACE($O$7,1,2,"差１")</f>
        <v>差１</v>
      </c>
      <c r="P51" s="72" t="str">
        <f t="shared" ref="P51" si="180">IF($I53="","",$I53*$N51)</f>
        <v/>
      </c>
      <c r="Q51" s="56" t="str">
        <f t="shared" ref="Q51" si="181">IF($K53="","",$K53*$N51)</f>
        <v/>
      </c>
      <c r="R51" s="56" t="str">
        <f t="shared" ref="R51" si="182">IF($M53="","",$M53*$N51)</f>
        <v/>
      </c>
      <c r="S51" s="67"/>
      <c r="U51" s="16"/>
      <c r="V51" s="16"/>
      <c r="W51" s="16"/>
      <c r="X51" s="16"/>
    </row>
    <row r="52" spans="1:24" ht="14.25" thickBot="1" x14ac:dyDescent="0.2">
      <c r="A52" s="63"/>
      <c r="B52" s="88"/>
      <c r="C52" s="75" t="s">
        <v>11</v>
      </c>
      <c r="D52" s="76"/>
      <c r="E52" s="70"/>
      <c r="F52" s="33" t="s">
        <v>2</v>
      </c>
      <c r="G52" s="26"/>
      <c r="H52" s="59" t="str">
        <f t="shared" ref="H52" si="183">IF($G52="","",IF($E51=1,ROUNDDOWN($G52*7.4/1000,0),ROUNDDOWN($G52*6/1000,0)))</f>
        <v/>
      </c>
      <c r="I52" s="60"/>
      <c r="J52" s="59" t="str">
        <f t="shared" ref="J52" si="184">IF(G52="","",ROUNDDOWN(G52*2/1000,0))</f>
        <v/>
      </c>
      <c r="K52" s="60"/>
      <c r="L52" s="59" t="str">
        <f t="shared" ref="L52" si="185">IF($G52="","",ROUNDDOWN($G52*2/1000,0))</f>
        <v/>
      </c>
      <c r="M52" s="61"/>
      <c r="N52" s="80"/>
      <c r="O52" s="81"/>
      <c r="P52" s="73"/>
      <c r="Q52" s="57"/>
      <c r="R52" s="57"/>
      <c r="S52" s="67"/>
      <c r="U52" s="16"/>
      <c r="V52" s="16"/>
      <c r="W52" s="16"/>
      <c r="X52" s="16"/>
    </row>
    <row r="53" spans="1:24" ht="14.25" thickBot="1" x14ac:dyDescent="0.2">
      <c r="A53" s="63"/>
      <c r="B53" s="88"/>
      <c r="C53" s="34"/>
      <c r="D53" s="22" t="s">
        <v>30</v>
      </c>
      <c r="E53" s="71"/>
      <c r="F53" s="23" t="str">
        <f t="shared" ref="F53" si="186">$O$9</f>
        <v>差１</v>
      </c>
      <c r="G53" s="7" t="str">
        <f t="shared" ref="G53" si="187">IF(AND($G51="",$G52="",""),"",$G51-$G52)</f>
        <v/>
      </c>
      <c r="H53" s="8" t="s">
        <v>4</v>
      </c>
      <c r="I53" s="9" t="str">
        <f t="shared" ref="I53" si="188">IF(AND($H51="",$H52=""),"",$H51-$H52)</f>
        <v/>
      </c>
      <c r="J53" s="8" t="s">
        <v>5</v>
      </c>
      <c r="K53" s="9" t="str">
        <f t="shared" ref="K53" si="189">IF(AND($J51="",$J52=""),"",$J51-$J52)</f>
        <v/>
      </c>
      <c r="L53" s="10" t="s">
        <v>6</v>
      </c>
      <c r="M53" s="7" t="str">
        <f t="shared" ref="M53" si="190">IF(AND($L51="",$L52=""),"",$L51-$L52)</f>
        <v/>
      </c>
      <c r="N53" s="122"/>
      <c r="O53" s="81"/>
      <c r="P53" s="74"/>
      <c r="Q53" s="58"/>
      <c r="R53" s="58"/>
      <c r="S53" s="67"/>
      <c r="U53" s="16"/>
      <c r="V53" s="16"/>
      <c r="W53" s="16"/>
      <c r="X53" s="16"/>
    </row>
    <row r="54" spans="1:24" ht="14.25" thickBot="1" x14ac:dyDescent="0.2">
      <c r="A54" s="63"/>
      <c r="B54" s="89"/>
      <c r="C54" s="31"/>
      <c r="D54" s="20" t="s">
        <v>30</v>
      </c>
      <c r="E54" s="69"/>
      <c r="F54" s="24" t="s">
        <v>1</v>
      </c>
      <c r="G54" s="26"/>
      <c r="H54" s="117" t="str">
        <f t="shared" ref="H54" si="191">IF($G54="","",IF($E54=1,ROUNDDOWN($G54*7.4/1000,0),ROUNDDOWN($G54*6/1000,0)))</f>
        <v/>
      </c>
      <c r="I54" s="118"/>
      <c r="J54" s="117" t="str">
        <f t="shared" ref="J54:J55" si="192">IF($G54="","",ROUNDDOWN($G54*2/1000,0))</f>
        <v/>
      </c>
      <c r="K54" s="118"/>
      <c r="L54" s="117" t="str">
        <f t="shared" ref="L54:L55" si="193">IF($G54="","",ROUNDDOWN($G54*2/1000,0))</f>
        <v/>
      </c>
      <c r="M54" s="119"/>
      <c r="N54" s="79" t="str">
        <f t="shared" ref="N54" si="194">IF(AND($C54="",$C56=""),"",ABS($C54-$C56)+1)</f>
        <v/>
      </c>
      <c r="O54" s="120" t="str">
        <f t="shared" ref="O54" si="195">REPLACE($O$7,1,2,"差２")</f>
        <v>差２</v>
      </c>
      <c r="P54" s="77" t="str">
        <f>IF($I56="","",$I56*$N54)</f>
        <v/>
      </c>
      <c r="Q54" s="56" t="str">
        <f>IF($K56="","",$K56*$N54)</f>
        <v/>
      </c>
      <c r="R54" s="56" t="str">
        <f>IF($M56="","",$M56*$N54)</f>
        <v/>
      </c>
      <c r="S54" s="67"/>
      <c r="U54" s="16"/>
      <c r="V54" s="16"/>
      <c r="W54" s="16"/>
      <c r="X54" s="16"/>
    </row>
    <row r="55" spans="1:24" ht="14.25" thickBot="1" x14ac:dyDescent="0.2">
      <c r="A55" s="63"/>
      <c r="B55" s="90"/>
      <c r="C55" s="75" t="s">
        <v>11</v>
      </c>
      <c r="D55" s="76"/>
      <c r="E55" s="70"/>
      <c r="F55" s="33" t="s">
        <v>2</v>
      </c>
      <c r="G55" s="26"/>
      <c r="H55" s="59" t="str">
        <f t="shared" ref="H55" si="196">IF($G54="","",IF($E54=1,ROUNDDOWN($G55*7.4/1000,0),ROUNDDOWN($G55*6/1000,0)))</f>
        <v/>
      </c>
      <c r="I55" s="60"/>
      <c r="J55" s="59" t="str">
        <f t="shared" si="192"/>
        <v/>
      </c>
      <c r="K55" s="60"/>
      <c r="L55" s="59" t="str">
        <f t="shared" si="193"/>
        <v/>
      </c>
      <c r="M55" s="61"/>
      <c r="N55" s="80"/>
      <c r="O55" s="120"/>
      <c r="P55" s="78"/>
      <c r="Q55" s="57"/>
      <c r="R55" s="57"/>
      <c r="S55" s="67"/>
      <c r="U55" s="16"/>
      <c r="V55" s="16"/>
      <c r="W55" s="16"/>
      <c r="X55" s="16"/>
    </row>
    <row r="56" spans="1:24" ht="14.25" thickBot="1" x14ac:dyDescent="0.2">
      <c r="A56" s="63"/>
      <c r="B56" s="90"/>
      <c r="C56" s="37"/>
      <c r="D56" s="38" t="s">
        <v>30</v>
      </c>
      <c r="E56" s="71"/>
      <c r="F56" s="39" t="str">
        <f t="shared" ref="F56" si="197">$O$12</f>
        <v>差２</v>
      </c>
      <c r="G56" s="40" t="str">
        <f t="shared" ref="G56" si="198">IF(AND($G54="",$G55=""),"",$G54-$G55)</f>
        <v/>
      </c>
      <c r="H56" s="41" t="s">
        <v>4</v>
      </c>
      <c r="I56" s="42" t="str">
        <f t="shared" ref="I56" si="199">IF(AND($H54="",$H55=""),"",$H54-$H55)</f>
        <v/>
      </c>
      <c r="J56" s="41" t="s">
        <v>5</v>
      </c>
      <c r="K56" s="42" t="str">
        <f t="shared" ref="K56" si="200">IF(AND($J54="",$J55=""),"",$J54-$J55)</f>
        <v/>
      </c>
      <c r="L56" s="43" t="s">
        <v>6</v>
      </c>
      <c r="M56" s="40" t="str">
        <f t="shared" ref="M56" si="201">IF(AND($L54="",$L55=""),"",$L54-$L55)</f>
        <v/>
      </c>
      <c r="N56" s="80"/>
      <c r="O56" s="121"/>
      <c r="P56" s="78"/>
      <c r="Q56" s="58"/>
      <c r="R56" s="58"/>
      <c r="S56" s="68"/>
      <c r="U56" s="16"/>
      <c r="V56" s="16"/>
      <c r="W56" s="16"/>
      <c r="X56" s="16"/>
    </row>
    <row r="57" spans="1:24" ht="15" thickTop="1" thickBot="1" x14ac:dyDescent="0.2">
      <c r="A57" s="64"/>
      <c r="B57" s="98" t="s">
        <v>18</v>
      </c>
      <c r="C57" s="99"/>
      <c r="D57" s="99"/>
      <c r="E57" s="99"/>
      <c r="F57" s="99"/>
      <c r="G57" s="99"/>
      <c r="H57" s="99"/>
      <c r="I57" s="99"/>
      <c r="J57" s="99"/>
      <c r="K57" s="99"/>
      <c r="L57" s="99"/>
      <c r="M57" s="99"/>
      <c r="N57" s="99"/>
      <c r="O57" s="100"/>
      <c r="P57" s="44" t="str">
        <f t="shared" ref="P57" si="202">IF(AND($P51="",$P54=""),"",SUM($P51:$P54))</f>
        <v/>
      </c>
      <c r="Q57" s="45" t="str">
        <f t="shared" ref="Q57" si="203">IF(AND(Q51="",Q54=""),"",SUM(Q51:Q54))</f>
        <v/>
      </c>
      <c r="R57" s="45" t="str">
        <f t="shared" ref="R57" si="204">IF(AND($R51="",$R54=""),"",SUM($R51:$R54))</f>
        <v/>
      </c>
      <c r="S57" s="46" t="str">
        <f t="shared" ref="S57" si="205">IF(AND($P57="",$Q57="",$R57=""),"",SUM($P57:$R57))</f>
        <v/>
      </c>
      <c r="T57" s="50">
        <v>7</v>
      </c>
      <c r="U57" s="51" t="str">
        <f t="shared" ref="U57" si="206">P57</f>
        <v/>
      </c>
      <c r="V57" s="51" t="str">
        <f t="shared" ref="V57" si="207">Q57</f>
        <v/>
      </c>
      <c r="W57" s="51" t="str">
        <f t="shared" ref="W57" si="208">R57</f>
        <v/>
      </c>
      <c r="X57" s="51" t="str">
        <f t="shared" ref="X57" si="209">S57</f>
        <v/>
      </c>
    </row>
    <row r="58" spans="1:24" ht="14.25" thickBot="1" x14ac:dyDescent="0.2">
      <c r="A58" s="62" t="str" cm="1">
        <f t="array" aca="1" ref="A58" ca="1">IF($B58="","",IF(ISNUMBER(OFFSET(INDIRECT(ADDRESS(ROW(),COLUMN())),-7,0)),OFFSET(INDIRECT(ADDRESS(ROW(),COLUMN())),-7,0)+1,1))</f>
        <v/>
      </c>
      <c r="B58" s="88"/>
      <c r="C58" s="31"/>
      <c r="D58" s="20" t="s">
        <v>30</v>
      </c>
      <c r="E58" s="69" t="s">
        <v>29</v>
      </c>
      <c r="F58" s="21" t="s">
        <v>1</v>
      </c>
      <c r="G58" s="25"/>
      <c r="H58" s="54" t="str">
        <f t="shared" ref="H58" si="210">IF($G58="","",IF($E58=1,ROUNDDOWN($G58*7.4/1000,0),ROUNDDOWN($G58*6/1000,0)))</f>
        <v/>
      </c>
      <c r="I58" s="55"/>
      <c r="J58" s="54" t="str">
        <f t="shared" ref="J58" si="211">IF($G58="","",ROUNDDOWN($G58*2/1000,0))</f>
        <v/>
      </c>
      <c r="K58" s="55"/>
      <c r="L58" s="54" t="str">
        <f t="shared" ref="L58" si="212">IF(G58="","",ROUNDDOWN($G58*2/1000,0))</f>
        <v/>
      </c>
      <c r="M58" s="123"/>
      <c r="N58" s="79" t="str">
        <f t="shared" ref="N58" si="213">IF(AND($C58="",$C60=""),"",ABS($C58-$C60)+1)</f>
        <v/>
      </c>
      <c r="O58" s="81" t="str">
        <f t="shared" ref="O58" si="214">REPLACE($O$7,1,2,"差１")</f>
        <v>差１</v>
      </c>
      <c r="P58" s="72" t="str">
        <f t="shared" ref="P58" si="215">IF($I60="","",$I60*$N58)</f>
        <v/>
      </c>
      <c r="Q58" s="56" t="str">
        <f t="shared" ref="Q58" si="216">IF($K60="","",$K60*$N58)</f>
        <v/>
      </c>
      <c r="R58" s="56" t="str">
        <f t="shared" ref="R58" si="217">IF($M60="","",$M60*$N58)</f>
        <v/>
      </c>
      <c r="S58" s="67"/>
      <c r="U58" s="16"/>
      <c r="V58" s="16"/>
      <c r="W58" s="16"/>
      <c r="X58" s="16"/>
    </row>
    <row r="59" spans="1:24" ht="14.25" thickBot="1" x14ac:dyDescent="0.2">
      <c r="A59" s="63"/>
      <c r="B59" s="88"/>
      <c r="C59" s="75" t="s">
        <v>11</v>
      </c>
      <c r="D59" s="76"/>
      <c r="E59" s="70"/>
      <c r="F59" s="33" t="s">
        <v>2</v>
      </c>
      <c r="G59" s="26"/>
      <c r="H59" s="59" t="str">
        <f t="shared" ref="H59" si="218">IF($G59="","",IF($E58=1,ROUNDDOWN($G59*7.4/1000,0),ROUNDDOWN($G59*6/1000,0)))</f>
        <v/>
      </c>
      <c r="I59" s="60"/>
      <c r="J59" s="59" t="str">
        <f t="shared" ref="J59" si="219">IF(G59="","",ROUNDDOWN(G59*2/1000,0))</f>
        <v/>
      </c>
      <c r="K59" s="60"/>
      <c r="L59" s="59" t="str">
        <f t="shared" ref="L59" si="220">IF($G59="","",ROUNDDOWN($G59*2/1000,0))</f>
        <v/>
      </c>
      <c r="M59" s="61"/>
      <c r="N59" s="80"/>
      <c r="O59" s="81"/>
      <c r="P59" s="73"/>
      <c r="Q59" s="57"/>
      <c r="R59" s="57"/>
      <c r="S59" s="67"/>
      <c r="U59" s="16"/>
      <c r="V59" s="16"/>
      <c r="W59" s="16"/>
      <c r="X59" s="16"/>
    </row>
    <row r="60" spans="1:24" ht="14.25" thickBot="1" x14ac:dyDescent="0.2">
      <c r="A60" s="63"/>
      <c r="B60" s="88"/>
      <c r="C60" s="34"/>
      <c r="D60" s="22" t="s">
        <v>30</v>
      </c>
      <c r="E60" s="71"/>
      <c r="F60" s="23" t="str">
        <f t="shared" ref="F60" si="221">$O$9</f>
        <v>差１</v>
      </c>
      <c r="G60" s="7" t="str">
        <f t="shared" ref="G60" si="222">IF(AND($G58="",$G59="",""),"",$G58-$G59)</f>
        <v/>
      </c>
      <c r="H60" s="8" t="s">
        <v>4</v>
      </c>
      <c r="I60" s="9" t="str">
        <f t="shared" ref="I60" si="223">IF(AND($H58="",$H59=""),"",$H58-$H59)</f>
        <v/>
      </c>
      <c r="J60" s="8" t="s">
        <v>5</v>
      </c>
      <c r="K60" s="9" t="str">
        <f t="shared" ref="K60" si="224">IF(AND($J58="",$J59=""),"",$J58-$J59)</f>
        <v/>
      </c>
      <c r="L60" s="10" t="s">
        <v>6</v>
      </c>
      <c r="M60" s="7" t="str">
        <f t="shared" ref="M60" si="225">IF(AND($L58="",$L59=""),"",$L58-$L59)</f>
        <v/>
      </c>
      <c r="N60" s="122"/>
      <c r="O60" s="81"/>
      <c r="P60" s="74"/>
      <c r="Q60" s="58"/>
      <c r="R60" s="58"/>
      <c r="S60" s="67"/>
      <c r="U60" s="16"/>
      <c r="V60" s="16"/>
      <c r="W60" s="16"/>
      <c r="X60" s="16"/>
    </row>
    <row r="61" spans="1:24" ht="14.25" thickBot="1" x14ac:dyDescent="0.2">
      <c r="A61" s="63"/>
      <c r="B61" s="89"/>
      <c r="C61" s="31"/>
      <c r="D61" s="20" t="s">
        <v>30</v>
      </c>
      <c r="E61" s="69"/>
      <c r="F61" s="24" t="s">
        <v>1</v>
      </c>
      <c r="G61" s="26"/>
      <c r="H61" s="117" t="str">
        <f t="shared" ref="H61" si="226">IF($G61="","",IF($E61=1,ROUNDDOWN($G61*7.4/1000,0),ROUNDDOWN($G61*6/1000,0)))</f>
        <v/>
      </c>
      <c r="I61" s="118"/>
      <c r="J61" s="117" t="str">
        <f t="shared" ref="J61:J62" si="227">IF($G61="","",ROUNDDOWN($G61*2/1000,0))</f>
        <v/>
      </c>
      <c r="K61" s="118"/>
      <c r="L61" s="117" t="str">
        <f t="shared" ref="L61:L62" si="228">IF($G61="","",ROUNDDOWN($G61*2/1000,0))</f>
        <v/>
      </c>
      <c r="M61" s="119"/>
      <c r="N61" s="79" t="str">
        <f t="shared" ref="N61" si="229">IF(AND($C61="",$C63=""),"",ABS($C61-$C63)+1)</f>
        <v/>
      </c>
      <c r="O61" s="120" t="str">
        <f t="shared" ref="O61" si="230">REPLACE($O$7,1,2,"差２")</f>
        <v>差２</v>
      </c>
      <c r="P61" s="77" t="str">
        <f>IF($I63="","",$I63*$N61)</f>
        <v/>
      </c>
      <c r="Q61" s="56" t="str">
        <f>IF($K63="","",$K63*$N61)</f>
        <v/>
      </c>
      <c r="R61" s="56" t="str">
        <f>IF($M63="","",$M63*$N61)</f>
        <v/>
      </c>
      <c r="S61" s="67"/>
      <c r="U61" s="16"/>
      <c r="V61" s="16"/>
      <c r="W61" s="16"/>
      <c r="X61" s="16"/>
    </row>
    <row r="62" spans="1:24" ht="14.25" thickBot="1" x14ac:dyDescent="0.2">
      <c r="A62" s="63"/>
      <c r="B62" s="90"/>
      <c r="C62" s="75" t="s">
        <v>11</v>
      </c>
      <c r="D62" s="76"/>
      <c r="E62" s="70"/>
      <c r="F62" s="33" t="s">
        <v>2</v>
      </c>
      <c r="G62" s="26"/>
      <c r="H62" s="59" t="str">
        <f t="shared" ref="H62" si="231">IF($G61="","",IF($E61=1,ROUNDDOWN($G62*7.4/1000,0),ROUNDDOWN($G62*6/1000,0)))</f>
        <v/>
      </c>
      <c r="I62" s="60"/>
      <c r="J62" s="59" t="str">
        <f t="shared" si="227"/>
        <v/>
      </c>
      <c r="K62" s="60"/>
      <c r="L62" s="59" t="str">
        <f t="shared" si="228"/>
        <v/>
      </c>
      <c r="M62" s="61"/>
      <c r="N62" s="80"/>
      <c r="O62" s="120"/>
      <c r="P62" s="78"/>
      <c r="Q62" s="57"/>
      <c r="R62" s="57"/>
      <c r="S62" s="67"/>
      <c r="U62" s="16"/>
      <c r="V62" s="16"/>
      <c r="W62" s="16"/>
      <c r="X62" s="16"/>
    </row>
    <row r="63" spans="1:24" ht="14.25" thickBot="1" x14ac:dyDescent="0.2">
      <c r="A63" s="63"/>
      <c r="B63" s="90"/>
      <c r="C63" s="37"/>
      <c r="D63" s="38" t="s">
        <v>30</v>
      </c>
      <c r="E63" s="71"/>
      <c r="F63" s="39" t="str">
        <f t="shared" ref="F63" si="232">$O$12</f>
        <v>差２</v>
      </c>
      <c r="G63" s="40" t="str">
        <f t="shared" ref="G63" si="233">IF(AND($G61="",$G62=""),"",$G61-$G62)</f>
        <v/>
      </c>
      <c r="H63" s="41" t="s">
        <v>4</v>
      </c>
      <c r="I63" s="42" t="str">
        <f t="shared" ref="I63" si="234">IF(AND($H61="",$H62=""),"",$H61-$H62)</f>
        <v/>
      </c>
      <c r="J63" s="41" t="s">
        <v>5</v>
      </c>
      <c r="K63" s="42" t="str">
        <f t="shared" ref="K63" si="235">IF(AND($J61="",$J62=""),"",$J61-$J62)</f>
        <v/>
      </c>
      <c r="L63" s="43" t="s">
        <v>6</v>
      </c>
      <c r="M63" s="40" t="str">
        <f t="shared" ref="M63" si="236">IF(AND($L61="",$L62=""),"",$L61-$L62)</f>
        <v/>
      </c>
      <c r="N63" s="80"/>
      <c r="O63" s="121"/>
      <c r="P63" s="78"/>
      <c r="Q63" s="58"/>
      <c r="R63" s="58"/>
      <c r="S63" s="68"/>
      <c r="U63" s="16"/>
      <c r="V63" s="16"/>
      <c r="W63" s="16"/>
      <c r="X63" s="16"/>
    </row>
    <row r="64" spans="1:24" ht="15" thickTop="1" thickBot="1" x14ac:dyDescent="0.2">
      <c r="A64" s="64"/>
      <c r="B64" s="98" t="s">
        <v>18</v>
      </c>
      <c r="C64" s="99"/>
      <c r="D64" s="99"/>
      <c r="E64" s="99"/>
      <c r="F64" s="99"/>
      <c r="G64" s="99"/>
      <c r="H64" s="99"/>
      <c r="I64" s="99"/>
      <c r="J64" s="99"/>
      <c r="K64" s="99"/>
      <c r="L64" s="99"/>
      <c r="M64" s="99"/>
      <c r="N64" s="99"/>
      <c r="O64" s="100"/>
      <c r="P64" s="44" t="str">
        <f t="shared" ref="P64" si="237">IF(AND($P58="",$P61=""),"",SUM($P58:$P61))</f>
        <v/>
      </c>
      <c r="Q64" s="45" t="str">
        <f t="shared" ref="Q64" si="238">IF(AND(Q58="",Q61=""),"",SUM(Q58:Q61))</f>
        <v/>
      </c>
      <c r="R64" s="45" t="str">
        <f t="shared" ref="R64" si="239">IF(AND($R58="",$R61=""),"",SUM($R58:$R61))</f>
        <v/>
      </c>
      <c r="S64" s="46" t="str">
        <f t="shared" ref="S64" si="240">IF(AND($P64="",$Q64="",$R64=""),"",SUM($P64:$R64))</f>
        <v/>
      </c>
      <c r="T64" s="50">
        <v>8</v>
      </c>
      <c r="U64" s="51" t="str">
        <f t="shared" ref="U64" si="241">P64</f>
        <v/>
      </c>
      <c r="V64" s="51" t="str">
        <f t="shared" ref="V64" si="242">Q64</f>
        <v/>
      </c>
      <c r="W64" s="51" t="str">
        <f t="shared" ref="W64" si="243">R64</f>
        <v/>
      </c>
      <c r="X64" s="51" t="str">
        <f t="shared" ref="X64" si="244">S64</f>
        <v/>
      </c>
    </row>
    <row r="65" spans="1:24" ht="14.25" thickBot="1" x14ac:dyDescent="0.2">
      <c r="A65" s="62" t="str" cm="1">
        <f t="array" aca="1" ref="A65" ca="1">IF($B65="","",IF(ISNUMBER(OFFSET(INDIRECT(ADDRESS(ROW(),COLUMN())),-7,0)),OFFSET(INDIRECT(ADDRESS(ROW(),COLUMN())),-7,0)+1,1))</f>
        <v/>
      </c>
      <c r="B65" s="88"/>
      <c r="C65" s="31"/>
      <c r="D65" s="20" t="s">
        <v>30</v>
      </c>
      <c r="E65" s="69" t="s">
        <v>29</v>
      </c>
      <c r="F65" s="21" t="s">
        <v>1</v>
      </c>
      <c r="G65" s="25"/>
      <c r="H65" s="54" t="str">
        <f t="shared" ref="H65" si="245">IF($G65="","",IF($E65=1,ROUNDDOWN($G65*7.4/1000,0),ROUNDDOWN($G65*6/1000,0)))</f>
        <v/>
      </c>
      <c r="I65" s="55"/>
      <c r="J65" s="54" t="str">
        <f t="shared" ref="J65" si="246">IF($G65="","",ROUNDDOWN($G65*2/1000,0))</f>
        <v/>
      </c>
      <c r="K65" s="55"/>
      <c r="L65" s="54" t="str">
        <f t="shared" ref="L65" si="247">IF(G65="","",ROUNDDOWN($G65*2/1000,0))</f>
        <v/>
      </c>
      <c r="M65" s="123"/>
      <c r="N65" s="79" t="str">
        <f t="shared" ref="N65" si="248">IF(AND($C65="",$C67=""),"",ABS($C65-$C67)+1)</f>
        <v/>
      </c>
      <c r="O65" s="81" t="str">
        <f t="shared" ref="O65" si="249">REPLACE($O$7,1,2,"差１")</f>
        <v>差１</v>
      </c>
      <c r="P65" s="72" t="str">
        <f t="shared" ref="P65" si="250">IF($I67="","",$I67*$N65)</f>
        <v/>
      </c>
      <c r="Q65" s="56" t="str">
        <f t="shared" ref="Q65" si="251">IF($K67="","",$K67*$N65)</f>
        <v/>
      </c>
      <c r="R65" s="56" t="str">
        <f t="shared" ref="R65" si="252">IF($M67="","",$M67*$N65)</f>
        <v/>
      </c>
      <c r="S65" s="67"/>
      <c r="U65" s="16"/>
      <c r="V65" s="16"/>
      <c r="W65" s="16"/>
      <c r="X65" s="16"/>
    </row>
    <row r="66" spans="1:24" ht="14.25" thickBot="1" x14ac:dyDescent="0.2">
      <c r="A66" s="63"/>
      <c r="B66" s="88"/>
      <c r="C66" s="75" t="s">
        <v>11</v>
      </c>
      <c r="D66" s="76"/>
      <c r="E66" s="70"/>
      <c r="F66" s="33" t="s">
        <v>2</v>
      </c>
      <c r="G66" s="26"/>
      <c r="H66" s="59" t="str">
        <f t="shared" ref="H66" si="253">IF($G66="","",IF($E65=1,ROUNDDOWN($G66*7.4/1000,0),ROUNDDOWN($G66*6/1000,0)))</f>
        <v/>
      </c>
      <c r="I66" s="60"/>
      <c r="J66" s="59" t="str">
        <f t="shared" ref="J66" si="254">IF(G66="","",ROUNDDOWN(G66*2/1000,0))</f>
        <v/>
      </c>
      <c r="K66" s="60"/>
      <c r="L66" s="59" t="str">
        <f t="shared" ref="L66" si="255">IF($G66="","",ROUNDDOWN($G66*2/1000,0))</f>
        <v/>
      </c>
      <c r="M66" s="61"/>
      <c r="N66" s="80"/>
      <c r="O66" s="81"/>
      <c r="P66" s="73"/>
      <c r="Q66" s="57"/>
      <c r="R66" s="57"/>
      <c r="S66" s="67"/>
      <c r="U66" s="16"/>
      <c r="V66" s="16"/>
      <c r="W66" s="16"/>
      <c r="X66" s="16"/>
    </row>
    <row r="67" spans="1:24" ht="14.25" thickBot="1" x14ac:dyDescent="0.2">
      <c r="A67" s="63"/>
      <c r="B67" s="88"/>
      <c r="C67" s="34"/>
      <c r="D67" s="22" t="s">
        <v>30</v>
      </c>
      <c r="E67" s="71"/>
      <c r="F67" s="23" t="str">
        <f t="shared" ref="F67" si="256">$O$9</f>
        <v>差１</v>
      </c>
      <c r="G67" s="7" t="str">
        <f t="shared" ref="G67" si="257">IF(AND($G65="",$G66="",""),"",$G65-$G66)</f>
        <v/>
      </c>
      <c r="H67" s="8" t="s">
        <v>4</v>
      </c>
      <c r="I67" s="9" t="str">
        <f t="shared" ref="I67" si="258">IF(AND($H65="",$H66=""),"",$H65-$H66)</f>
        <v/>
      </c>
      <c r="J67" s="8" t="s">
        <v>5</v>
      </c>
      <c r="K67" s="9" t="str">
        <f t="shared" ref="K67" si="259">IF(AND($J65="",$J66=""),"",$J65-$J66)</f>
        <v/>
      </c>
      <c r="L67" s="10" t="s">
        <v>6</v>
      </c>
      <c r="M67" s="7" t="str">
        <f t="shared" ref="M67" si="260">IF(AND($L65="",$L66=""),"",$L65-$L66)</f>
        <v/>
      </c>
      <c r="N67" s="122"/>
      <c r="O67" s="81"/>
      <c r="P67" s="74"/>
      <c r="Q67" s="58"/>
      <c r="R67" s="58"/>
      <c r="S67" s="67"/>
      <c r="U67" s="16"/>
      <c r="V67" s="16"/>
      <c r="W67" s="16"/>
      <c r="X67" s="16"/>
    </row>
    <row r="68" spans="1:24" ht="14.25" thickBot="1" x14ac:dyDescent="0.2">
      <c r="A68" s="63"/>
      <c r="B68" s="89"/>
      <c r="C68" s="31"/>
      <c r="D68" s="20" t="s">
        <v>30</v>
      </c>
      <c r="E68" s="69"/>
      <c r="F68" s="24" t="s">
        <v>1</v>
      </c>
      <c r="G68" s="26"/>
      <c r="H68" s="117" t="str">
        <f t="shared" ref="H68" si="261">IF($G68="","",IF($E68=1,ROUNDDOWN($G68*7.4/1000,0),ROUNDDOWN($G68*6/1000,0)))</f>
        <v/>
      </c>
      <c r="I68" s="118"/>
      <c r="J68" s="117" t="str">
        <f t="shared" ref="J68:J69" si="262">IF($G68="","",ROUNDDOWN($G68*2/1000,0))</f>
        <v/>
      </c>
      <c r="K68" s="118"/>
      <c r="L68" s="117" t="str">
        <f t="shared" ref="L68:L69" si="263">IF($G68="","",ROUNDDOWN($G68*2/1000,0))</f>
        <v/>
      </c>
      <c r="M68" s="119"/>
      <c r="N68" s="79" t="str">
        <f t="shared" ref="N68" si="264">IF(AND($C68="",$C70=""),"",ABS($C68-$C70)+1)</f>
        <v/>
      </c>
      <c r="O68" s="120" t="str">
        <f t="shared" ref="O68" si="265">REPLACE($O$7,1,2,"差２")</f>
        <v>差２</v>
      </c>
      <c r="P68" s="77" t="str">
        <f>IF($I70="","",$I70*$N68)</f>
        <v/>
      </c>
      <c r="Q68" s="56" t="str">
        <f>IF($K70="","",$K70*$N68)</f>
        <v/>
      </c>
      <c r="R68" s="56" t="str">
        <f>IF($M70="","",$M70*$N68)</f>
        <v/>
      </c>
      <c r="S68" s="67"/>
      <c r="U68" s="16"/>
      <c r="V68" s="16"/>
      <c r="W68" s="16"/>
      <c r="X68" s="16"/>
    </row>
    <row r="69" spans="1:24" ht="14.25" thickBot="1" x14ac:dyDescent="0.2">
      <c r="A69" s="63"/>
      <c r="B69" s="90"/>
      <c r="C69" s="75" t="s">
        <v>11</v>
      </c>
      <c r="D69" s="76"/>
      <c r="E69" s="70"/>
      <c r="F69" s="33" t="s">
        <v>2</v>
      </c>
      <c r="G69" s="26"/>
      <c r="H69" s="59" t="str">
        <f t="shared" ref="H69" si="266">IF($G68="","",IF($E68=1,ROUNDDOWN($G69*7.4/1000,0),ROUNDDOWN($G69*6/1000,0)))</f>
        <v/>
      </c>
      <c r="I69" s="60"/>
      <c r="J69" s="59" t="str">
        <f t="shared" si="262"/>
        <v/>
      </c>
      <c r="K69" s="60"/>
      <c r="L69" s="59" t="str">
        <f t="shared" si="263"/>
        <v/>
      </c>
      <c r="M69" s="61"/>
      <c r="N69" s="80"/>
      <c r="O69" s="120"/>
      <c r="P69" s="78"/>
      <c r="Q69" s="57"/>
      <c r="R69" s="57"/>
      <c r="S69" s="67"/>
      <c r="U69" s="16"/>
      <c r="V69" s="16"/>
      <c r="W69" s="16"/>
      <c r="X69" s="16"/>
    </row>
    <row r="70" spans="1:24" ht="14.25" thickBot="1" x14ac:dyDescent="0.2">
      <c r="A70" s="63"/>
      <c r="B70" s="90"/>
      <c r="C70" s="37"/>
      <c r="D70" s="38" t="s">
        <v>30</v>
      </c>
      <c r="E70" s="71"/>
      <c r="F70" s="39" t="str">
        <f t="shared" ref="F70" si="267">$O$12</f>
        <v>差２</v>
      </c>
      <c r="G70" s="40" t="str">
        <f t="shared" ref="G70" si="268">IF(AND($G68="",$G69=""),"",$G68-$G69)</f>
        <v/>
      </c>
      <c r="H70" s="41" t="s">
        <v>4</v>
      </c>
      <c r="I70" s="42" t="str">
        <f t="shared" ref="I70" si="269">IF(AND($H68="",$H69=""),"",$H68-$H69)</f>
        <v/>
      </c>
      <c r="J70" s="41" t="s">
        <v>5</v>
      </c>
      <c r="K70" s="42" t="str">
        <f t="shared" ref="K70" si="270">IF(AND($J68="",$J69=""),"",$J68-$J69)</f>
        <v/>
      </c>
      <c r="L70" s="43" t="s">
        <v>6</v>
      </c>
      <c r="M70" s="40" t="str">
        <f t="shared" ref="M70" si="271">IF(AND($L68="",$L69=""),"",$L68-$L69)</f>
        <v/>
      </c>
      <c r="N70" s="80"/>
      <c r="O70" s="121"/>
      <c r="P70" s="78"/>
      <c r="Q70" s="58"/>
      <c r="R70" s="58"/>
      <c r="S70" s="68"/>
      <c r="U70" s="16"/>
      <c r="V70" s="16"/>
      <c r="W70" s="16"/>
      <c r="X70" s="16"/>
    </row>
    <row r="71" spans="1:24" ht="15" thickTop="1" thickBot="1" x14ac:dyDescent="0.2">
      <c r="A71" s="64"/>
      <c r="B71" s="98" t="s">
        <v>18</v>
      </c>
      <c r="C71" s="99"/>
      <c r="D71" s="99"/>
      <c r="E71" s="99"/>
      <c r="F71" s="99"/>
      <c r="G71" s="99"/>
      <c r="H71" s="99"/>
      <c r="I71" s="99"/>
      <c r="J71" s="99"/>
      <c r="K71" s="99"/>
      <c r="L71" s="99"/>
      <c r="M71" s="99"/>
      <c r="N71" s="99"/>
      <c r="O71" s="100"/>
      <c r="P71" s="44" t="str">
        <f t="shared" ref="P71" si="272">IF(AND($P65="",$P68=""),"",SUM($P65:$P68))</f>
        <v/>
      </c>
      <c r="Q71" s="45" t="str">
        <f t="shared" ref="Q71" si="273">IF(AND(Q65="",Q68=""),"",SUM(Q65:Q68))</f>
        <v/>
      </c>
      <c r="R71" s="45" t="str">
        <f t="shared" ref="R71" si="274">IF(AND($R65="",$R68=""),"",SUM($R65:$R68))</f>
        <v/>
      </c>
      <c r="S71" s="46" t="str">
        <f t="shared" ref="S71" si="275">IF(AND($P71="",$Q71="",$R71=""),"",SUM($P71:$R71))</f>
        <v/>
      </c>
      <c r="T71" s="50">
        <v>9</v>
      </c>
      <c r="U71" s="51" t="str">
        <f t="shared" ref="U71" si="276">P71</f>
        <v/>
      </c>
      <c r="V71" s="51" t="str">
        <f t="shared" ref="V71" si="277">Q71</f>
        <v/>
      </c>
      <c r="W71" s="51" t="str">
        <f t="shared" ref="W71" si="278">R71</f>
        <v/>
      </c>
      <c r="X71" s="51" t="str">
        <f t="shared" ref="X71" si="279">S71</f>
        <v/>
      </c>
    </row>
    <row r="72" spans="1:24" ht="14.25" thickBot="1" x14ac:dyDescent="0.2">
      <c r="A72" s="62" t="str" cm="1">
        <f t="array" aca="1" ref="A72" ca="1">IF($B72="","",IF(ISNUMBER(OFFSET(INDIRECT(ADDRESS(ROW(),COLUMN())),-7,0)),OFFSET(INDIRECT(ADDRESS(ROW(),COLUMN())),-7,0)+1,1))</f>
        <v/>
      </c>
      <c r="B72" s="88"/>
      <c r="C72" s="31"/>
      <c r="D72" s="20" t="s">
        <v>30</v>
      </c>
      <c r="E72" s="69" t="s">
        <v>29</v>
      </c>
      <c r="F72" s="21" t="s">
        <v>1</v>
      </c>
      <c r="G72" s="25"/>
      <c r="H72" s="54" t="str">
        <f t="shared" ref="H72" si="280">IF($G72="","",IF($E72=1,ROUNDDOWN($G72*7.4/1000,0),ROUNDDOWN($G72*6/1000,0)))</f>
        <v/>
      </c>
      <c r="I72" s="55"/>
      <c r="J72" s="54" t="str">
        <f t="shared" ref="J72" si="281">IF($G72="","",ROUNDDOWN($G72*2/1000,0))</f>
        <v/>
      </c>
      <c r="K72" s="55"/>
      <c r="L72" s="54" t="str">
        <f t="shared" ref="L72" si="282">IF(G72="","",ROUNDDOWN($G72*2/1000,0))</f>
        <v/>
      </c>
      <c r="M72" s="123"/>
      <c r="N72" s="79" t="str">
        <f t="shared" ref="N72" si="283">IF(AND($C72="",$C74=""),"",ABS($C72-$C74)+1)</f>
        <v/>
      </c>
      <c r="O72" s="81" t="str">
        <f t="shared" ref="O72" si="284">REPLACE($O$7,1,2,"差１")</f>
        <v>差１</v>
      </c>
      <c r="P72" s="72" t="str">
        <f t="shared" ref="P72" si="285">IF($I74="","",$I74*$N72)</f>
        <v/>
      </c>
      <c r="Q72" s="56" t="str">
        <f t="shared" ref="Q72" si="286">IF($K74="","",$K74*$N72)</f>
        <v/>
      </c>
      <c r="R72" s="56" t="str">
        <f t="shared" ref="R72" si="287">IF($M74="","",$M74*$N72)</f>
        <v/>
      </c>
      <c r="S72" s="67"/>
      <c r="U72" s="16"/>
      <c r="V72" s="16"/>
      <c r="W72" s="16"/>
      <c r="X72" s="16"/>
    </row>
    <row r="73" spans="1:24" ht="14.25" thickBot="1" x14ac:dyDescent="0.2">
      <c r="A73" s="63"/>
      <c r="B73" s="88"/>
      <c r="C73" s="75" t="s">
        <v>11</v>
      </c>
      <c r="D73" s="76"/>
      <c r="E73" s="70"/>
      <c r="F73" s="33" t="s">
        <v>2</v>
      </c>
      <c r="G73" s="26"/>
      <c r="H73" s="59" t="str">
        <f t="shared" ref="H73" si="288">IF($G73="","",IF($E72=1,ROUNDDOWN($G73*7.4/1000,0),ROUNDDOWN($G73*6/1000,0)))</f>
        <v/>
      </c>
      <c r="I73" s="60"/>
      <c r="J73" s="59" t="str">
        <f t="shared" ref="J73" si="289">IF(G73="","",ROUNDDOWN(G73*2/1000,0))</f>
        <v/>
      </c>
      <c r="K73" s="60"/>
      <c r="L73" s="59" t="str">
        <f t="shared" ref="L73" si="290">IF($G73="","",ROUNDDOWN($G73*2/1000,0))</f>
        <v/>
      </c>
      <c r="M73" s="61"/>
      <c r="N73" s="80"/>
      <c r="O73" s="81"/>
      <c r="P73" s="73"/>
      <c r="Q73" s="57"/>
      <c r="R73" s="57"/>
      <c r="S73" s="67"/>
      <c r="U73" s="16"/>
      <c r="V73" s="16"/>
      <c r="W73" s="16"/>
      <c r="X73" s="16"/>
    </row>
    <row r="74" spans="1:24" ht="14.25" thickBot="1" x14ac:dyDescent="0.2">
      <c r="A74" s="63"/>
      <c r="B74" s="88"/>
      <c r="C74" s="34"/>
      <c r="D74" s="22" t="s">
        <v>30</v>
      </c>
      <c r="E74" s="71"/>
      <c r="F74" s="23" t="str">
        <f t="shared" ref="F74" si="291">$O$9</f>
        <v>差１</v>
      </c>
      <c r="G74" s="7" t="str">
        <f t="shared" ref="G74" si="292">IF(AND($G72="",$G73="",""),"",$G72-$G73)</f>
        <v/>
      </c>
      <c r="H74" s="8" t="s">
        <v>4</v>
      </c>
      <c r="I74" s="9" t="str">
        <f t="shared" ref="I74" si="293">IF(AND($H72="",$H73=""),"",$H72-$H73)</f>
        <v/>
      </c>
      <c r="J74" s="8" t="s">
        <v>5</v>
      </c>
      <c r="K74" s="9" t="str">
        <f t="shared" ref="K74" si="294">IF(AND($J72="",$J73=""),"",$J72-$J73)</f>
        <v/>
      </c>
      <c r="L74" s="10" t="s">
        <v>6</v>
      </c>
      <c r="M74" s="7" t="str">
        <f t="shared" ref="M74" si="295">IF(AND($L72="",$L73=""),"",$L72-$L73)</f>
        <v/>
      </c>
      <c r="N74" s="122"/>
      <c r="O74" s="81"/>
      <c r="P74" s="74"/>
      <c r="Q74" s="58"/>
      <c r="R74" s="58"/>
      <c r="S74" s="67"/>
      <c r="U74" s="16"/>
      <c r="V74" s="16"/>
      <c r="W74" s="16"/>
      <c r="X74" s="16"/>
    </row>
    <row r="75" spans="1:24" ht="14.25" thickBot="1" x14ac:dyDescent="0.2">
      <c r="A75" s="63"/>
      <c r="B75" s="89"/>
      <c r="C75" s="31"/>
      <c r="D75" s="20" t="s">
        <v>30</v>
      </c>
      <c r="E75" s="69"/>
      <c r="F75" s="24" t="s">
        <v>1</v>
      </c>
      <c r="G75" s="26"/>
      <c r="H75" s="117" t="str">
        <f t="shared" ref="H75" si="296">IF($G75="","",IF($E75=1,ROUNDDOWN($G75*7.4/1000,0),ROUNDDOWN($G75*6/1000,0)))</f>
        <v/>
      </c>
      <c r="I75" s="118"/>
      <c r="J75" s="117" t="str">
        <f t="shared" ref="J75:J76" si="297">IF($G75="","",ROUNDDOWN($G75*2/1000,0))</f>
        <v/>
      </c>
      <c r="K75" s="118"/>
      <c r="L75" s="117" t="str">
        <f t="shared" ref="L75:L76" si="298">IF($G75="","",ROUNDDOWN($G75*2/1000,0))</f>
        <v/>
      </c>
      <c r="M75" s="119"/>
      <c r="N75" s="79" t="str">
        <f t="shared" ref="N75" si="299">IF(AND($C75="",$C77=""),"",ABS($C75-$C77)+1)</f>
        <v/>
      </c>
      <c r="O75" s="120" t="str">
        <f t="shared" ref="O75" si="300">REPLACE($O$7,1,2,"差２")</f>
        <v>差２</v>
      </c>
      <c r="P75" s="77" t="str">
        <f>IF($I77="","",$I77*$N75)</f>
        <v/>
      </c>
      <c r="Q75" s="56" t="str">
        <f>IF($K77="","",$K77*$N75)</f>
        <v/>
      </c>
      <c r="R75" s="56" t="str">
        <f>IF($M77="","",$M77*$N75)</f>
        <v/>
      </c>
      <c r="S75" s="67"/>
      <c r="U75" s="16"/>
      <c r="V75" s="16"/>
      <c r="W75" s="16"/>
      <c r="X75" s="16"/>
    </row>
    <row r="76" spans="1:24" ht="14.25" thickBot="1" x14ac:dyDescent="0.2">
      <c r="A76" s="63"/>
      <c r="B76" s="90"/>
      <c r="C76" s="75" t="s">
        <v>11</v>
      </c>
      <c r="D76" s="76"/>
      <c r="E76" s="70"/>
      <c r="F76" s="33" t="s">
        <v>2</v>
      </c>
      <c r="G76" s="26"/>
      <c r="H76" s="59" t="str">
        <f t="shared" ref="H76" si="301">IF($G75="","",IF($E75=1,ROUNDDOWN($G76*7.4/1000,0),ROUNDDOWN($G76*6/1000,0)))</f>
        <v/>
      </c>
      <c r="I76" s="60"/>
      <c r="J76" s="59" t="str">
        <f t="shared" si="297"/>
        <v/>
      </c>
      <c r="K76" s="60"/>
      <c r="L76" s="59" t="str">
        <f t="shared" si="298"/>
        <v/>
      </c>
      <c r="M76" s="61"/>
      <c r="N76" s="80"/>
      <c r="O76" s="120"/>
      <c r="P76" s="78"/>
      <c r="Q76" s="57"/>
      <c r="R76" s="57"/>
      <c r="S76" s="67"/>
      <c r="U76" s="16"/>
      <c r="V76" s="16"/>
      <c r="W76" s="16"/>
      <c r="X76" s="16"/>
    </row>
    <row r="77" spans="1:24" ht="14.25" thickBot="1" x14ac:dyDescent="0.2">
      <c r="A77" s="63"/>
      <c r="B77" s="90"/>
      <c r="C77" s="37"/>
      <c r="D77" s="38" t="s">
        <v>30</v>
      </c>
      <c r="E77" s="71"/>
      <c r="F77" s="39" t="str">
        <f t="shared" ref="F77" si="302">$O$12</f>
        <v>差２</v>
      </c>
      <c r="G77" s="40" t="str">
        <f t="shared" ref="G77" si="303">IF(AND($G75="",$G76=""),"",$G75-$G76)</f>
        <v/>
      </c>
      <c r="H77" s="41" t="s">
        <v>4</v>
      </c>
      <c r="I77" s="42" t="str">
        <f t="shared" ref="I77" si="304">IF(AND($H75="",$H76=""),"",$H75-$H76)</f>
        <v/>
      </c>
      <c r="J77" s="41" t="s">
        <v>5</v>
      </c>
      <c r="K77" s="42" t="str">
        <f t="shared" ref="K77" si="305">IF(AND($J75="",$J76=""),"",$J75-$J76)</f>
        <v/>
      </c>
      <c r="L77" s="43" t="s">
        <v>6</v>
      </c>
      <c r="M77" s="40" t="str">
        <f t="shared" ref="M77" si="306">IF(AND($L75="",$L76=""),"",$L75-$L76)</f>
        <v/>
      </c>
      <c r="N77" s="80"/>
      <c r="O77" s="121"/>
      <c r="P77" s="78"/>
      <c r="Q77" s="58"/>
      <c r="R77" s="58"/>
      <c r="S77" s="68"/>
      <c r="U77" s="16"/>
      <c r="V77" s="16"/>
      <c r="W77" s="16"/>
      <c r="X77" s="16"/>
    </row>
    <row r="78" spans="1:24" ht="15" thickTop="1" thickBot="1" x14ac:dyDescent="0.2">
      <c r="A78" s="64"/>
      <c r="B78" s="98" t="s">
        <v>18</v>
      </c>
      <c r="C78" s="99"/>
      <c r="D78" s="99"/>
      <c r="E78" s="99"/>
      <c r="F78" s="99"/>
      <c r="G78" s="99"/>
      <c r="H78" s="99"/>
      <c r="I78" s="99"/>
      <c r="J78" s="99"/>
      <c r="K78" s="99"/>
      <c r="L78" s="99"/>
      <c r="M78" s="99"/>
      <c r="N78" s="99"/>
      <c r="O78" s="100"/>
      <c r="P78" s="44" t="str">
        <f t="shared" ref="P78" si="307">IF(AND($P72="",$P75=""),"",SUM($P72:$P75))</f>
        <v/>
      </c>
      <c r="Q78" s="45" t="str">
        <f t="shared" ref="Q78" si="308">IF(AND(Q72="",Q75=""),"",SUM(Q72:Q75))</f>
        <v/>
      </c>
      <c r="R78" s="45" t="str">
        <f t="shared" ref="R78" si="309">IF(AND($R72="",$R75=""),"",SUM($R72:$R75))</f>
        <v/>
      </c>
      <c r="S78" s="46" t="str">
        <f t="shared" ref="S78" si="310">IF(AND($P78="",$Q78="",$R78=""),"",SUM($P78:$R78))</f>
        <v/>
      </c>
      <c r="T78" s="50">
        <v>10</v>
      </c>
      <c r="U78" s="51" t="str">
        <f t="shared" ref="U78" si="311">P78</f>
        <v/>
      </c>
      <c r="V78" s="51" t="str">
        <f t="shared" ref="V78" si="312">Q78</f>
        <v/>
      </c>
      <c r="W78" s="51" t="str">
        <f t="shared" ref="W78" si="313">R78</f>
        <v/>
      </c>
      <c r="X78" s="51" t="str">
        <f t="shared" ref="X78" si="314">S78</f>
        <v/>
      </c>
    </row>
    <row r="79" spans="1:24" ht="14.25" thickBot="1" x14ac:dyDescent="0.2">
      <c r="A79" s="62" t="str" cm="1">
        <f t="array" aca="1" ref="A79" ca="1">IF($B79="","",IF(ISNUMBER(OFFSET(INDIRECT(ADDRESS(ROW(),COLUMN())),-7,0)),OFFSET(INDIRECT(ADDRESS(ROW(),COLUMN())),-7,0)+1,1))</f>
        <v/>
      </c>
      <c r="B79" s="88"/>
      <c r="C79" s="31"/>
      <c r="D79" s="20" t="s">
        <v>30</v>
      </c>
      <c r="E79" s="69" t="s">
        <v>29</v>
      </c>
      <c r="F79" s="21" t="s">
        <v>1</v>
      </c>
      <c r="G79" s="25"/>
      <c r="H79" s="54" t="str">
        <f t="shared" ref="H79" si="315">IF($G79="","",IF($E79=1,ROUNDDOWN($G79*7.4/1000,0),ROUNDDOWN($G79*6/1000,0)))</f>
        <v/>
      </c>
      <c r="I79" s="55"/>
      <c r="J79" s="54" t="str">
        <f t="shared" ref="J79" si="316">IF($G79="","",ROUNDDOWN($G79*2/1000,0))</f>
        <v/>
      </c>
      <c r="K79" s="55"/>
      <c r="L79" s="54" t="str">
        <f t="shared" ref="L79" si="317">IF(G79="","",ROUNDDOWN($G79*2/1000,0))</f>
        <v/>
      </c>
      <c r="M79" s="123"/>
      <c r="N79" s="79" t="str">
        <f t="shared" ref="N79" si="318">IF(AND($C79="",$C81=""),"",ABS($C79-$C81)+1)</f>
        <v/>
      </c>
      <c r="O79" s="81" t="str">
        <f t="shared" ref="O79" si="319">REPLACE($O$7,1,2,"差１")</f>
        <v>差１</v>
      </c>
      <c r="P79" s="72" t="str">
        <f t="shared" ref="P79" si="320">IF($I81="","",$I81*$N79)</f>
        <v/>
      </c>
      <c r="Q79" s="56" t="str">
        <f t="shared" ref="Q79" si="321">IF($K81="","",$K81*$N79)</f>
        <v/>
      </c>
      <c r="R79" s="56" t="str">
        <f t="shared" ref="R79" si="322">IF($M81="","",$M81*$N79)</f>
        <v/>
      </c>
      <c r="S79" s="67"/>
      <c r="U79" s="16"/>
      <c r="V79" s="16"/>
      <c r="W79" s="16"/>
      <c r="X79" s="16"/>
    </row>
    <row r="80" spans="1:24" ht="14.25" thickBot="1" x14ac:dyDescent="0.2">
      <c r="A80" s="63"/>
      <c r="B80" s="88"/>
      <c r="C80" s="75" t="s">
        <v>11</v>
      </c>
      <c r="D80" s="76"/>
      <c r="E80" s="70"/>
      <c r="F80" s="33" t="s">
        <v>2</v>
      </c>
      <c r="G80" s="26"/>
      <c r="H80" s="59" t="str">
        <f t="shared" ref="H80" si="323">IF($G80="","",IF($E79=1,ROUNDDOWN($G80*7.4/1000,0),ROUNDDOWN($G80*6/1000,0)))</f>
        <v/>
      </c>
      <c r="I80" s="60"/>
      <c r="J80" s="59" t="str">
        <f t="shared" ref="J80" si="324">IF(G80="","",ROUNDDOWN(G80*2/1000,0))</f>
        <v/>
      </c>
      <c r="K80" s="60"/>
      <c r="L80" s="59" t="str">
        <f t="shared" ref="L80" si="325">IF($G80="","",ROUNDDOWN($G80*2/1000,0))</f>
        <v/>
      </c>
      <c r="M80" s="61"/>
      <c r="N80" s="80"/>
      <c r="O80" s="81"/>
      <c r="P80" s="73"/>
      <c r="Q80" s="57"/>
      <c r="R80" s="57"/>
      <c r="S80" s="67"/>
      <c r="U80" s="16"/>
      <c r="V80" s="16"/>
      <c r="W80" s="16"/>
      <c r="X80" s="16"/>
    </row>
    <row r="81" spans="1:24" ht="14.25" thickBot="1" x14ac:dyDescent="0.2">
      <c r="A81" s="63"/>
      <c r="B81" s="88"/>
      <c r="C81" s="34"/>
      <c r="D81" s="22" t="s">
        <v>30</v>
      </c>
      <c r="E81" s="71"/>
      <c r="F81" s="23" t="str">
        <f t="shared" ref="F81" si="326">$O$9</f>
        <v>差１</v>
      </c>
      <c r="G81" s="7" t="str">
        <f t="shared" ref="G81" si="327">IF(AND($G79="",$G80="",""),"",$G79-$G80)</f>
        <v/>
      </c>
      <c r="H81" s="8" t="s">
        <v>4</v>
      </c>
      <c r="I81" s="9" t="str">
        <f t="shared" ref="I81" si="328">IF(AND($H79="",$H80=""),"",$H79-$H80)</f>
        <v/>
      </c>
      <c r="J81" s="8" t="s">
        <v>5</v>
      </c>
      <c r="K81" s="9" t="str">
        <f t="shared" ref="K81" si="329">IF(AND($J79="",$J80=""),"",$J79-$J80)</f>
        <v/>
      </c>
      <c r="L81" s="10" t="s">
        <v>6</v>
      </c>
      <c r="M81" s="7" t="str">
        <f t="shared" ref="M81" si="330">IF(AND($L79="",$L80=""),"",$L79-$L80)</f>
        <v/>
      </c>
      <c r="N81" s="122"/>
      <c r="O81" s="81"/>
      <c r="P81" s="74"/>
      <c r="Q81" s="58"/>
      <c r="R81" s="58"/>
      <c r="S81" s="67"/>
      <c r="U81" s="16"/>
      <c r="V81" s="16"/>
      <c r="W81" s="16"/>
      <c r="X81" s="16"/>
    </row>
    <row r="82" spans="1:24" ht="14.25" thickBot="1" x14ac:dyDescent="0.2">
      <c r="A82" s="63"/>
      <c r="B82" s="89"/>
      <c r="C82" s="31"/>
      <c r="D82" s="20" t="s">
        <v>30</v>
      </c>
      <c r="E82" s="69"/>
      <c r="F82" s="24" t="s">
        <v>1</v>
      </c>
      <c r="G82" s="26"/>
      <c r="H82" s="117" t="str">
        <f t="shared" ref="H82" si="331">IF($G82="","",IF($E82=1,ROUNDDOWN($G82*7.4/1000,0),ROUNDDOWN($G82*6/1000,0)))</f>
        <v/>
      </c>
      <c r="I82" s="118"/>
      <c r="J82" s="117" t="str">
        <f t="shared" ref="J82:J83" si="332">IF($G82="","",ROUNDDOWN($G82*2/1000,0))</f>
        <v/>
      </c>
      <c r="K82" s="118"/>
      <c r="L82" s="117" t="str">
        <f t="shared" ref="L82:L83" si="333">IF($G82="","",ROUNDDOWN($G82*2/1000,0))</f>
        <v/>
      </c>
      <c r="M82" s="119"/>
      <c r="N82" s="79" t="str">
        <f t="shared" ref="N82" si="334">IF(AND($C82="",$C84=""),"",ABS($C82-$C84)+1)</f>
        <v/>
      </c>
      <c r="O82" s="120" t="str">
        <f t="shared" ref="O82" si="335">REPLACE($O$7,1,2,"差２")</f>
        <v>差２</v>
      </c>
      <c r="P82" s="77" t="str">
        <f>IF($I84="","",$I84*$N82)</f>
        <v/>
      </c>
      <c r="Q82" s="56" t="str">
        <f>IF($K84="","",$K84*$N82)</f>
        <v/>
      </c>
      <c r="R82" s="56" t="str">
        <f>IF($M84="","",$M84*$N82)</f>
        <v/>
      </c>
      <c r="S82" s="67"/>
      <c r="U82" s="16"/>
      <c r="V82" s="16"/>
      <c r="W82" s="16"/>
      <c r="X82" s="16"/>
    </row>
    <row r="83" spans="1:24" ht="14.25" thickBot="1" x14ac:dyDescent="0.2">
      <c r="A83" s="63"/>
      <c r="B83" s="90"/>
      <c r="C83" s="75" t="s">
        <v>11</v>
      </c>
      <c r="D83" s="76"/>
      <c r="E83" s="70"/>
      <c r="F83" s="33" t="s">
        <v>2</v>
      </c>
      <c r="G83" s="26"/>
      <c r="H83" s="59" t="str">
        <f t="shared" ref="H83" si="336">IF($G82="","",IF($E82=1,ROUNDDOWN($G83*7.4/1000,0),ROUNDDOWN($G83*6/1000,0)))</f>
        <v/>
      </c>
      <c r="I83" s="60"/>
      <c r="J83" s="59" t="str">
        <f t="shared" si="332"/>
        <v/>
      </c>
      <c r="K83" s="60"/>
      <c r="L83" s="59" t="str">
        <f t="shared" si="333"/>
        <v/>
      </c>
      <c r="M83" s="61"/>
      <c r="N83" s="80"/>
      <c r="O83" s="120"/>
      <c r="P83" s="78"/>
      <c r="Q83" s="57"/>
      <c r="R83" s="57"/>
      <c r="S83" s="67"/>
      <c r="U83" s="16"/>
      <c r="V83" s="16"/>
      <c r="W83" s="16"/>
      <c r="X83" s="16"/>
    </row>
    <row r="84" spans="1:24" ht="14.25" thickBot="1" x14ac:dyDescent="0.2">
      <c r="A84" s="63"/>
      <c r="B84" s="90"/>
      <c r="C84" s="37"/>
      <c r="D84" s="38" t="s">
        <v>30</v>
      </c>
      <c r="E84" s="71"/>
      <c r="F84" s="39" t="str">
        <f t="shared" ref="F84" si="337">$O$12</f>
        <v>差２</v>
      </c>
      <c r="G84" s="40" t="str">
        <f t="shared" ref="G84" si="338">IF(AND($G82="",$G83=""),"",$G82-$G83)</f>
        <v/>
      </c>
      <c r="H84" s="41" t="s">
        <v>4</v>
      </c>
      <c r="I84" s="42" t="str">
        <f t="shared" ref="I84" si="339">IF(AND($H82="",$H83=""),"",$H82-$H83)</f>
        <v/>
      </c>
      <c r="J84" s="41" t="s">
        <v>5</v>
      </c>
      <c r="K84" s="42" t="str">
        <f t="shared" ref="K84" si="340">IF(AND($J82="",$J83=""),"",$J82-$J83)</f>
        <v/>
      </c>
      <c r="L84" s="43" t="s">
        <v>6</v>
      </c>
      <c r="M84" s="40" t="str">
        <f t="shared" ref="M84" si="341">IF(AND($L82="",$L83=""),"",$L82-$L83)</f>
        <v/>
      </c>
      <c r="N84" s="80"/>
      <c r="O84" s="121"/>
      <c r="P84" s="78"/>
      <c r="Q84" s="58"/>
      <c r="R84" s="58"/>
      <c r="S84" s="68"/>
      <c r="U84" s="16"/>
      <c r="V84" s="16"/>
      <c r="W84" s="16"/>
      <c r="X84" s="16"/>
    </row>
    <row r="85" spans="1:24" ht="15" thickTop="1" thickBot="1" x14ac:dyDescent="0.2">
      <c r="A85" s="64"/>
      <c r="B85" s="98" t="s">
        <v>18</v>
      </c>
      <c r="C85" s="99"/>
      <c r="D85" s="99"/>
      <c r="E85" s="99"/>
      <c r="F85" s="99"/>
      <c r="G85" s="99"/>
      <c r="H85" s="99"/>
      <c r="I85" s="99"/>
      <c r="J85" s="99"/>
      <c r="K85" s="99"/>
      <c r="L85" s="99"/>
      <c r="M85" s="99"/>
      <c r="N85" s="99"/>
      <c r="O85" s="100"/>
      <c r="P85" s="44" t="str">
        <f t="shared" ref="P85" si="342">IF(AND($P79="",$P82=""),"",SUM($P79:$P82))</f>
        <v/>
      </c>
      <c r="Q85" s="45" t="str">
        <f t="shared" ref="Q85" si="343">IF(AND(Q79="",Q82=""),"",SUM(Q79:Q82))</f>
        <v/>
      </c>
      <c r="R85" s="45" t="str">
        <f t="shared" ref="R85" si="344">IF(AND($R79="",$R82=""),"",SUM($R79:$R82))</f>
        <v/>
      </c>
      <c r="S85" s="46" t="str">
        <f t="shared" ref="S85" si="345">IF(AND($P85="",$Q85="",$R85=""),"",SUM($P85:$R85))</f>
        <v/>
      </c>
      <c r="T85" s="50">
        <v>11</v>
      </c>
      <c r="U85" s="51" t="str">
        <f t="shared" ref="U85" si="346">P85</f>
        <v/>
      </c>
      <c r="V85" s="51" t="str">
        <f t="shared" ref="V85" si="347">Q85</f>
        <v/>
      </c>
      <c r="W85" s="51" t="str">
        <f t="shared" ref="W85" si="348">R85</f>
        <v/>
      </c>
      <c r="X85" s="51" t="str">
        <f t="shared" ref="X85" si="349">S85</f>
        <v/>
      </c>
    </row>
    <row r="86" spans="1:24" ht="14.25" thickBot="1" x14ac:dyDescent="0.2">
      <c r="A86" s="62" t="str" cm="1">
        <f t="array" aca="1" ref="A86" ca="1">IF($B86="","",IF(ISNUMBER(OFFSET(INDIRECT(ADDRESS(ROW(),COLUMN())),-7,0)),OFFSET(INDIRECT(ADDRESS(ROW(),COLUMN())),-7,0)+1,1))</f>
        <v/>
      </c>
      <c r="B86" s="88"/>
      <c r="C86" s="31"/>
      <c r="D86" s="20" t="s">
        <v>30</v>
      </c>
      <c r="E86" s="69" t="s">
        <v>29</v>
      </c>
      <c r="F86" s="21" t="s">
        <v>1</v>
      </c>
      <c r="G86" s="25"/>
      <c r="H86" s="54" t="str">
        <f t="shared" ref="H86" si="350">IF($G86="","",IF($E86=1,ROUNDDOWN($G86*7.4/1000,0),ROUNDDOWN($G86*6/1000,0)))</f>
        <v/>
      </c>
      <c r="I86" s="55"/>
      <c r="J86" s="54" t="str">
        <f t="shared" ref="J86" si="351">IF($G86="","",ROUNDDOWN($G86*2/1000,0))</f>
        <v/>
      </c>
      <c r="K86" s="55"/>
      <c r="L86" s="54" t="str">
        <f t="shared" ref="L86" si="352">IF(G86="","",ROUNDDOWN($G86*2/1000,0))</f>
        <v/>
      </c>
      <c r="M86" s="123"/>
      <c r="N86" s="79" t="str">
        <f t="shared" ref="N86" si="353">IF(AND($C86="",$C88=""),"",ABS($C86-$C88)+1)</f>
        <v/>
      </c>
      <c r="O86" s="81" t="str">
        <f t="shared" ref="O86" si="354">REPLACE($O$7,1,2,"差１")</f>
        <v>差１</v>
      </c>
      <c r="P86" s="72" t="str">
        <f t="shared" ref="P86" si="355">IF($I88="","",$I88*$N86)</f>
        <v/>
      </c>
      <c r="Q86" s="56" t="str">
        <f t="shared" ref="Q86" si="356">IF($K88="","",$K88*$N86)</f>
        <v/>
      </c>
      <c r="R86" s="56" t="str">
        <f t="shared" ref="R86" si="357">IF($M88="","",$M88*$N86)</f>
        <v/>
      </c>
      <c r="S86" s="67"/>
      <c r="U86" s="16"/>
      <c r="V86" s="16"/>
      <c r="W86" s="16"/>
      <c r="X86" s="16"/>
    </row>
    <row r="87" spans="1:24" ht="14.25" thickBot="1" x14ac:dyDescent="0.2">
      <c r="A87" s="63"/>
      <c r="B87" s="88"/>
      <c r="C87" s="75" t="s">
        <v>11</v>
      </c>
      <c r="D87" s="76"/>
      <c r="E87" s="70"/>
      <c r="F87" s="33" t="s">
        <v>2</v>
      </c>
      <c r="G87" s="26"/>
      <c r="H87" s="59" t="str">
        <f t="shared" ref="H87" si="358">IF($G87="","",IF($E86=1,ROUNDDOWN($G87*7.4/1000,0),ROUNDDOWN($G87*6/1000,0)))</f>
        <v/>
      </c>
      <c r="I87" s="60"/>
      <c r="J87" s="59" t="str">
        <f t="shared" ref="J87" si="359">IF(G87="","",ROUNDDOWN(G87*2/1000,0))</f>
        <v/>
      </c>
      <c r="K87" s="60"/>
      <c r="L87" s="59" t="str">
        <f t="shared" ref="L87" si="360">IF($G87="","",ROUNDDOWN($G87*2/1000,0))</f>
        <v/>
      </c>
      <c r="M87" s="61"/>
      <c r="N87" s="80"/>
      <c r="O87" s="81"/>
      <c r="P87" s="73"/>
      <c r="Q87" s="57"/>
      <c r="R87" s="57"/>
      <c r="S87" s="67"/>
      <c r="U87" s="16"/>
      <c r="V87" s="16"/>
      <c r="W87" s="16"/>
      <c r="X87" s="16"/>
    </row>
    <row r="88" spans="1:24" ht="14.25" thickBot="1" x14ac:dyDescent="0.2">
      <c r="A88" s="63"/>
      <c r="B88" s="88"/>
      <c r="C88" s="34"/>
      <c r="D88" s="22" t="s">
        <v>30</v>
      </c>
      <c r="E88" s="71"/>
      <c r="F88" s="23" t="str">
        <f t="shared" ref="F88" si="361">$O$9</f>
        <v>差１</v>
      </c>
      <c r="G88" s="7" t="str">
        <f t="shared" ref="G88" si="362">IF(AND($G86="",$G87="",""),"",$G86-$G87)</f>
        <v/>
      </c>
      <c r="H88" s="8" t="s">
        <v>4</v>
      </c>
      <c r="I88" s="9" t="str">
        <f t="shared" ref="I88" si="363">IF(AND($H86="",$H87=""),"",$H86-$H87)</f>
        <v/>
      </c>
      <c r="J88" s="8" t="s">
        <v>5</v>
      </c>
      <c r="K88" s="9" t="str">
        <f t="shared" ref="K88" si="364">IF(AND($J86="",$J87=""),"",$J86-$J87)</f>
        <v/>
      </c>
      <c r="L88" s="10" t="s">
        <v>6</v>
      </c>
      <c r="M88" s="7" t="str">
        <f t="shared" ref="M88" si="365">IF(AND($L86="",$L87=""),"",$L86-$L87)</f>
        <v/>
      </c>
      <c r="N88" s="122"/>
      <c r="O88" s="81"/>
      <c r="P88" s="74"/>
      <c r="Q88" s="58"/>
      <c r="R88" s="58"/>
      <c r="S88" s="67"/>
      <c r="U88" s="16"/>
      <c r="V88" s="16"/>
      <c r="W88" s="16"/>
      <c r="X88" s="16"/>
    </row>
    <row r="89" spans="1:24" ht="14.25" thickBot="1" x14ac:dyDescent="0.2">
      <c r="A89" s="63"/>
      <c r="B89" s="89"/>
      <c r="C89" s="31"/>
      <c r="D89" s="20" t="s">
        <v>30</v>
      </c>
      <c r="E89" s="69"/>
      <c r="F89" s="24" t="s">
        <v>1</v>
      </c>
      <c r="G89" s="26"/>
      <c r="H89" s="117" t="str">
        <f t="shared" ref="H89" si="366">IF($G89="","",IF($E89=1,ROUNDDOWN($G89*7.4/1000,0),ROUNDDOWN($G89*6/1000,0)))</f>
        <v/>
      </c>
      <c r="I89" s="118"/>
      <c r="J89" s="117" t="str">
        <f t="shared" ref="J89:J90" si="367">IF($G89="","",ROUNDDOWN($G89*2/1000,0))</f>
        <v/>
      </c>
      <c r="K89" s="118"/>
      <c r="L89" s="117" t="str">
        <f t="shared" ref="L89:L90" si="368">IF($G89="","",ROUNDDOWN($G89*2/1000,0))</f>
        <v/>
      </c>
      <c r="M89" s="119"/>
      <c r="N89" s="79" t="str">
        <f t="shared" ref="N89" si="369">IF(AND($C89="",$C91=""),"",ABS($C89-$C91)+1)</f>
        <v/>
      </c>
      <c r="O89" s="120" t="str">
        <f t="shared" ref="O89" si="370">REPLACE($O$7,1,2,"差２")</f>
        <v>差２</v>
      </c>
      <c r="P89" s="77" t="str">
        <f>IF($I91="","",$I91*$N89)</f>
        <v/>
      </c>
      <c r="Q89" s="56" t="str">
        <f>IF($K91="","",$K91*$N89)</f>
        <v/>
      </c>
      <c r="R89" s="56" t="str">
        <f>IF($M91="","",$M91*$N89)</f>
        <v/>
      </c>
      <c r="S89" s="67"/>
      <c r="U89" s="16"/>
      <c r="V89" s="16"/>
      <c r="W89" s="16"/>
      <c r="X89" s="16"/>
    </row>
    <row r="90" spans="1:24" ht="14.25" thickBot="1" x14ac:dyDescent="0.2">
      <c r="A90" s="63"/>
      <c r="B90" s="90"/>
      <c r="C90" s="75" t="s">
        <v>11</v>
      </c>
      <c r="D90" s="76"/>
      <c r="E90" s="70"/>
      <c r="F90" s="33" t="s">
        <v>2</v>
      </c>
      <c r="G90" s="26"/>
      <c r="H90" s="59" t="str">
        <f t="shared" ref="H90" si="371">IF($G89="","",IF($E89=1,ROUNDDOWN($G90*7.4/1000,0),ROUNDDOWN($G90*6/1000,0)))</f>
        <v/>
      </c>
      <c r="I90" s="60"/>
      <c r="J90" s="59" t="str">
        <f t="shared" si="367"/>
        <v/>
      </c>
      <c r="K90" s="60"/>
      <c r="L90" s="59" t="str">
        <f t="shared" si="368"/>
        <v/>
      </c>
      <c r="M90" s="61"/>
      <c r="N90" s="80"/>
      <c r="O90" s="120"/>
      <c r="P90" s="78"/>
      <c r="Q90" s="57"/>
      <c r="R90" s="57"/>
      <c r="S90" s="67"/>
      <c r="U90" s="16"/>
      <c r="V90" s="16"/>
      <c r="W90" s="16"/>
      <c r="X90" s="16"/>
    </row>
    <row r="91" spans="1:24" ht="14.25" thickBot="1" x14ac:dyDescent="0.2">
      <c r="A91" s="63"/>
      <c r="B91" s="90"/>
      <c r="C91" s="37"/>
      <c r="D91" s="38" t="s">
        <v>30</v>
      </c>
      <c r="E91" s="71"/>
      <c r="F91" s="39" t="str">
        <f t="shared" ref="F91" si="372">$O$12</f>
        <v>差２</v>
      </c>
      <c r="G91" s="40" t="str">
        <f t="shared" ref="G91" si="373">IF(AND($G89="",$G90=""),"",$G89-$G90)</f>
        <v/>
      </c>
      <c r="H91" s="41" t="s">
        <v>4</v>
      </c>
      <c r="I91" s="42" t="str">
        <f t="shared" ref="I91" si="374">IF(AND($H89="",$H90=""),"",$H89-$H90)</f>
        <v/>
      </c>
      <c r="J91" s="41" t="s">
        <v>5</v>
      </c>
      <c r="K91" s="42" t="str">
        <f t="shared" ref="K91" si="375">IF(AND($J89="",$J90=""),"",$J89-$J90)</f>
        <v/>
      </c>
      <c r="L91" s="43" t="s">
        <v>6</v>
      </c>
      <c r="M91" s="40" t="str">
        <f t="shared" ref="M91" si="376">IF(AND($L89="",$L90=""),"",$L89-$L90)</f>
        <v/>
      </c>
      <c r="N91" s="80"/>
      <c r="O91" s="121"/>
      <c r="P91" s="78"/>
      <c r="Q91" s="58"/>
      <c r="R91" s="58"/>
      <c r="S91" s="68"/>
      <c r="U91" s="16"/>
      <c r="V91" s="16"/>
      <c r="W91" s="16"/>
      <c r="X91" s="16"/>
    </row>
    <row r="92" spans="1:24" ht="15" thickTop="1" thickBot="1" x14ac:dyDescent="0.2">
      <c r="A92" s="64"/>
      <c r="B92" s="98" t="s">
        <v>18</v>
      </c>
      <c r="C92" s="99"/>
      <c r="D92" s="99"/>
      <c r="E92" s="99"/>
      <c r="F92" s="99"/>
      <c r="G92" s="99"/>
      <c r="H92" s="99"/>
      <c r="I92" s="99"/>
      <c r="J92" s="99"/>
      <c r="K92" s="99"/>
      <c r="L92" s="99"/>
      <c r="M92" s="99"/>
      <c r="N92" s="99"/>
      <c r="O92" s="100"/>
      <c r="P92" s="44" t="str">
        <f t="shared" ref="P92" si="377">IF(AND($P86="",$P89=""),"",SUM($P86:$P89))</f>
        <v/>
      </c>
      <c r="Q92" s="45" t="str">
        <f t="shared" ref="Q92" si="378">IF(AND(Q86="",Q89=""),"",SUM(Q86:Q89))</f>
        <v/>
      </c>
      <c r="R92" s="45" t="str">
        <f t="shared" ref="R92" si="379">IF(AND($R86="",$R89=""),"",SUM($R86:$R89))</f>
        <v/>
      </c>
      <c r="S92" s="46" t="str">
        <f t="shared" ref="S92" si="380">IF(AND($P92="",$Q92="",$R92=""),"",SUM($P92:$R92))</f>
        <v/>
      </c>
      <c r="T92" s="50">
        <v>12</v>
      </c>
      <c r="U92" s="51" t="str">
        <f t="shared" ref="U92" si="381">P92</f>
        <v/>
      </c>
      <c r="V92" s="51" t="str">
        <f t="shared" ref="V92" si="382">Q92</f>
        <v/>
      </c>
      <c r="W92" s="51" t="str">
        <f t="shared" ref="W92" si="383">R92</f>
        <v/>
      </c>
      <c r="X92" s="51" t="str">
        <f t="shared" ref="X92" si="384">S92</f>
        <v/>
      </c>
    </row>
    <row r="93" spans="1:24" ht="14.25" thickBot="1" x14ac:dyDescent="0.2">
      <c r="A93" s="62" t="str" cm="1">
        <f t="array" aca="1" ref="A93" ca="1">IF($B93="","",IF(ISNUMBER(OFFSET(INDIRECT(ADDRESS(ROW(),COLUMN())),-7,0)),OFFSET(INDIRECT(ADDRESS(ROW(),COLUMN())),-7,0)+1,1))</f>
        <v/>
      </c>
      <c r="B93" s="88"/>
      <c r="C93" s="31"/>
      <c r="D93" s="20" t="s">
        <v>30</v>
      </c>
      <c r="E93" s="69" t="s">
        <v>29</v>
      </c>
      <c r="F93" s="21" t="s">
        <v>1</v>
      </c>
      <c r="G93" s="25"/>
      <c r="H93" s="54" t="str">
        <f t="shared" ref="H93" si="385">IF($G93="","",IF($E93=1,ROUNDDOWN($G93*7.4/1000,0),ROUNDDOWN($G93*6/1000,0)))</f>
        <v/>
      </c>
      <c r="I93" s="55"/>
      <c r="J93" s="54" t="str">
        <f t="shared" ref="J93" si="386">IF($G93="","",ROUNDDOWN($G93*2/1000,0))</f>
        <v/>
      </c>
      <c r="K93" s="55"/>
      <c r="L93" s="54" t="str">
        <f t="shared" ref="L93" si="387">IF(G93="","",ROUNDDOWN($G93*2/1000,0))</f>
        <v/>
      </c>
      <c r="M93" s="123"/>
      <c r="N93" s="79" t="str">
        <f t="shared" ref="N93" si="388">IF(AND($C93="",$C95=""),"",ABS($C93-$C95)+1)</f>
        <v/>
      </c>
      <c r="O93" s="81" t="str">
        <f t="shared" ref="O93" si="389">REPLACE($O$7,1,2,"差１")</f>
        <v>差１</v>
      </c>
      <c r="P93" s="72" t="str">
        <f t="shared" ref="P93" si="390">IF($I95="","",$I95*$N93)</f>
        <v/>
      </c>
      <c r="Q93" s="56" t="str">
        <f t="shared" ref="Q93" si="391">IF($K95="","",$K95*$N93)</f>
        <v/>
      </c>
      <c r="R93" s="56" t="str">
        <f t="shared" ref="R93" si="392">IF($M95="","",$M95*$N93)</f>
        <v/>
      </c>
      <c r="S93" s="67"/>
      <c r="U93" s="16"/>
      <c r="V93" s="16"/>
      <c r="W93" s="16"/>
      <c r="X93" s="16"/>
    </row>
    <row r="94" spans="1:24" ht="14.25" thickBot="1" x14ac:dyDescent="0.2">
      <c r="A94" s="63"/>
      <c r="B94" s="88"/>
      <c r="C94" s="75" t="s">
        <v>11</v>
      </c>
      <c r="D94" s="76"/>
      <c r="E94" s="70"/>
      <c r="F94" s="33" t="s">
        <v>2</v>
      </c>
      <c r="G94" s="26"/>
      <c r="H94" s="59" t="str">
        <f t="shared" ref="H94" si="393">IF($G94="","",IF($E93=1,ROUNDDOWN($G94*7.4/1000,0),ROUNDDOWN($G94*6/1000,0)))</f>
        <v/>
      </c>
      <c r="I94" s="60"/>
      <c r="J94" s="59" t="str">
        <f t="shared" ref="J94" si="394">IF(G94="","",ROUNDDOWN(G94*2/1000,0))</f>
        <v/>
      </c>
      <c r="K94" s="60"/>
      <c r="L94" s="59" t="str">
        <f t="shared" ref="L94" si="395">IF($G94="","",ROUNDDOWN($G94*2/1000,0))</f>
        <v/>
      </c>
      <c r="M94" s="61"/>
      <c r="N94" s="80"/>
      <c r="O94" s="81"/>
      <c r="P94" s="73"/>
      <c r="Q94" s="57"/>
      <c r="R94" s="57"/>
      <c r="S94" s="67"/>
      <c r="U94" s="16"/>
      <c r="V94" s="16"/>
      <c r="W94" s="16"/>
      <c r="X94" s="16"/>
    </row>
    <row r="95" spans="1:24" ht="14.25" thickBot="1" x14ac:dyDescent="0.2">
      <c r="A95" s="63"/>
      <c r="B95" s="88"/>
      <c r="C95" s="34"/>
      <c r="D95" s="22" t="s">
        <v>30</v>
      </c>
      <c r="E95" s="71"/>
      <c r="F95" s="23" t="str">
        <f t="shared" ref="F95" si="396">$O$9</f>
        <v>差１</v>
      </c>
      <c r="G95" s="7" t="str">
        <f t="shared" ref="G95" si="397">IF(AND($G93="",$G94="",""),"",$G93-$G94)</f>
        <v/>
      </c>
      <c r="H95" s="8" t="s">
        <v>4</v>
      </c>
      <c r="I95" s="9" t="str">
        <f t="shared" ref="I95" si="398">IF(AND($H93="",$H94=""),"",$H93-$H94)</f>
        <v/>
      </c>
      <c r="J95" s="8" t="s">
        <v>5</v>
      </c>
      <c r="K95" s="9" t="str">
        <f t="shared" ref="K95" si="399">IF(AND($J93="",$J94=""),"",$J93-$J94)</f>
        <v/>
      </c>
      <c r="L95" s="10" t="s">
        <v>6</v>
      </c>
      <c r="M95" s="7" t="str">
        <f t="shared" ref="M95" si="400">IF(AND($L93="",$L94=""),"",$L93-$L94)</f>
        <v/>
      </c>
      <c r="N95" s="122"/>
      <c r="O95" s="81"/>
      <c r="P95" s="74"/>
      <c r="Q95" s="58"/>
      <c r="R95" s="58"/>
      <c r="S95" s="67"/>
      <c r="U95" s="16"/>
      <c r="V95" s="16"/>
      <c r="W95" s="16"/>
      <c r="X95" s="16"/>
    </row>
    <row r="96" spans="1:24" ht="14.25" thickBot="1" x14ac:dyDescent="0.2">
      <c r="A96" s="63"/>
      <c r="B96" s="89"/>
      <c r="C96" s="31"/>
      <c r="D96" s="20" t="s">
        <v>30</v>
      </c>
      <c r="E96" s="69"/>
      <c r="F96" s="24" t="s">
        <v>1</v>
      </c>
      <c r="G96" s="26"/>
      <c r="H96" s="117" t="str">
        <f t="shared" ref="H96" si="401">IF($G96="","",IF($E96=1,ROUNDDOWN($G96*7.4/1000,0),ROUNDDOWN($G96*6/1000,0)))</f>
        <v/>
      </c>
      <c r="I96" s="118"/>
      <c r="J96" s="117" t="str">
        <f t="shared" ref="J96:J97" si="402">IF($G96="","",ROUNDDOWN($G96*2/1000,0))</f>
        <v/>
      </c>
      <c r="K96" s="118"/>
      <c r="L96" s="117" t="str">
        <f t="shared" ref="L96:L97" si="403">IF($G96="","",ROUNDDOWN($G96*2/1000,0))</f>
        <v/>
      </c>
      <c r="M96" s="119"/>
      <c r="N96" s="79" t="str">
        <f t="shared" ref="N96" si="404">IF(AND($C96="",$C98=""),"",ABS($C96-$C98)+1)</f>
        <v/>
      </c>
      <c r="O96" s="120" t="str">
        <f t="shared" ref="O96" si="405">REPLACE($O$7,1,2,"差２")</f>
        <v>差２</v>
      </c>
      <c r="P96" s="77" t="str">
        <f>IF($I98="","",$I98*$N96)</f>
        <v/>
      </c>
      <c r="Q96" s="56" t="str">
        <f>IF($K98="","",$K98*$N96)</f>
        <v/>
      </c>
      <c r="R96" s="56" t="str">
        <f>IF($M98="","",$M98*$N96)</f>
        <v/>
      </c>
      <c r="S96" s="67"/>
      <c r="U96" s="16"/>
      <c r="V96" s="16"/>
      <c r="W96" s="16"/>
      <c r="X96" s="16"/>
    </row>
    <row r="97" spans="1:24" ht="14.25" thickBot="1" x14ac:dyDescent="0.2">
      <c r="A97" s="63"/>
      <c r="B97" s="90"/>
      <c r="C97" s="75" t="s">
        <v>11</v>
      </c>
      <c r="D97" s="76"/>
      <c r="E97" s="70"/>
      <c r="F97" s="33" t="s">
        <v>2</v>
      </c>
      <c r="G97" s="26"/>
      <c r="H97" s="59" t="str">
        <f t="shared" ref="H97" si="406">IF($G96="","",IF($E96=1,ROUNDDOWN($G97*7.4/1000,0),ROUNDDOWN($G97*6/1000,0)))</f>
        <v/>
      </c>
      <c r="I97" s="60"/>
      <c r="J97" s="59" t="str">
        <f t="shared" si="402"/>
        <v/>
      </c>
      <c r="K97" s="60"/>
      <c r="L97" s="59" t="str">
        <f t="shared" si="403"/>
        <v/>
      </c>
      <c r="M97" s="61"/>
      <c r="N97" s="80"/>
      <c r="O97" s="120"/>
      <c r="P97" s="78"/>
      <c r="Q97" s="57"/>
      <c r="R97" s="57"/>
      <c r="S97" s="67"/>
      <c r="U97" s="16"/>
      <c r="V97" s="16"/>
      <c r="W97" s="16"/>
      <c r="X97" s="16"/>
    </row>
    <row r="98" spans="1:24" ht="14.25" thickBot="1" x14ac:dyDescent="0.2">
      <c r="A98" s="63"/>
      <c r="B98" s="90"/>
      <c r="C98" s="37"/>
      <c r="D98" s="38" t="s">
        <v>30</v>
      </c>
      <c r="E98" s="71"/>
      <c r="F98" s="39" t="str">
        <f t="shared" ref="F98" si="407">$O$12</f>
        <v>差２</v>
      </c>
      <c r="G98" s="40" t="str">
        <f t="shared" ref="G98" si="408">IF(AND($G96="",$G97=""),"",$G96-$G97)</f>
        <v/>
      </c>
      <c r="H98" s="41" t="s">
        <v>4</v>
      </c>
      <c r="I98" s="42" t="str">
        <f t="shared" ref="I98" si="409">IF(AND($H96="",$H97=""),"",$H96-$H97)</f>
        <v/>
      </c>
      <c r="J98" s="41" t="s">
        <v>5</v>
      </c>
      <c r="K98" s="42" t="str">
        <f t="shared" ref="K98" si="410">IF(AND($J96="",$J97=""),"",$J96-$J97)</f>
        <v/>
      </c>
      <c r="L98" s="43" t="s">
        <v>6</v>
      </c>
      <c r="M98" s="40" t="str">
        <f t="shared" ref="M98" si="411">IF(AND($L96="",$L97=""),"",$L96-$L97)</f>
        <v/>
      </c>
      <c r="N98" s="80"/>
      <c r="O98" s="121"/>
      <c r="P98" s="78"/>
      <c r="Q98" s="58"/>
      <c r="R98" s="58"/>
      <c r="S98" s="68"/>
      <c r="U98" s="16"/>
      <c r="V98" s="16"/>
      <c r="W98" s="16"/>
      <c r="X98" s="16"/>
    </row>
    <row r="99" spans="1:24" ht="15" thickTop="1" thickBot="1" x14ac:dyDescent="0.2">
      <c r="A99" s="64"/>
      <c r="B99" s="98" t="s">
        <v>18</v>
      </c>
      <c r="C99" s="99"/>
      <c r="D99" s="99"/>
      <c r="E99" s="99"/>
      <c r="F99" s="99"/>
      <c r="G99" s="99"/>
      <c r="H99" s="99"/>
      <c r="I99" s="99"/>
      <c r="J99" s="99"/>
      <c r="K99" s="99"/>
      <c r="L99" s="99"/>
      <c r="M99" s="99"/>
      <c r="N99" s="99"/>
      <c r="O99" s="100"/>
      <c r="P99" s="44" t="str">
        <f t="shared" ref="P99" si="412">IF(AND($P93="",$P96=""),"",SUM($P93:$P96))</f>
        <v/>
      </c>
      <c r="Q99" s="45" t="str">
        <f t="shared" ref="Q99" si="413">IF(AND(Q93="",Q96=""),"",SUM(Q93:Q96))</f>
        <v/>
      </c>
      <c r="R99" s="45" t="str">
        <f t="shared" ref="R99" si="414">IF(AND($R93="",$R96=""),"",SUM($R93:$R96))</f>
        <v/>
      </c>
      <c r="S99" s="46" t="str">
        <f t="shared" ref="S99" si="415">IF(AND($P99="",$Q99="",$R99=""),"",SUM($P99:$R99))</f>
        <v/>
      </c>
      <c r="T99" s="50">
        <v>13</v>
      </c>
      <c r="U99" s="51" t="str">
        <f t="shared" ref="U99" si="416">P99</f>
        <v/>
      </c>
      <c r="V99" s="51" t="str">
        <f t="shared" ref="V99" si="417">Q99</f>
        <v/>
      </c>
      <c r="W99" s="51" t="str">
        <f t="shared" ref="W99" si="418">R99</f>
        <v/>
      </c>
      <c r="X99" s="51" t="str">
        <f t="shared" ref="X99" si="419">S99</f>
        <v/>
      </c>
    </row>
    <row r="100" spans="1:24" ht="14.25" thickBot="1" x14ac:dyDescent="0.2">
      <c r="A100" s="62" t="str" cm="1">
        <f t="array" aca="1" ref="A100" ca="1">IF($B100="","",IF(ISNUMBER(OFFSET(INDIRECT(ADDRESS(ROW(),COLUMN())),-7,0)),OFFSET(INDIRECT(ADDRESS(ROW(),COLUMN())),-7,0)+1,1))</f>
        <v/>
      </c>
      <c r="B100" s="88"/>
      <c r="C100" s="31"/>
      <c r="D100" s="20" t="s">
        <v>30</v>
      </c>
      <c r="E100" s="69" t="s">
        <v>29</v>
      </c>
      <c r="F100" s="21" t="s">
        <v>1</v>
      </c>
      <c r="G100" s="25"/>
      <c r="H100" s="54" t="str">
        <f t="shared" ref="H100" si="420">IF($G100="","",IF($E100=1,ROUNDDOWN($G100*7.4/1000,0),ROUNDDOWN($G100*6/1000,0)))</f>
        <v/>
      </c>
      <c r="I100" s="55"/>
      <c r="J100" s="54" t="str">
        <f t="shared" ref="J100" si="421">IF($G100="","",ROUNDDOWN($G100*2/1000,0))</f>
        <v/>
      </c>
      <c r="K100" s="55"/>
      <c r="L100" s="54" t="str">
        <f t="shared" ref="L100" si="422">IF(G100="","",ROUNDDOWN($G100*2/1000,0))</f>
        <v/>
      </c>
      <c r="M100" s="123"/>
      <c r="N100" s="79" t="str">
        <f t="shared" ref="N100" si="423">IF(AND($C100="",$C102=""),"",ABS($C100-$C102)+1)</f>
        <v/>
      </c>
      <c r="O100" s="81" t="str">
        <f t="shared" ref="O100" si="424">REPLACE($O$7,1,2,"差１")</f>
        <v>差１</v>
      </c>
      <c r="P100" s="72" t="str">
        <f t="shared" ref="P100" si="425">IF($I102="","",$I102*$N100)</f>
        <v/>
      </c>
      <c r="Q100" s="56" t="str">
        <f t="shared" ref="Q100" si="426">IF($K102="","",$K102*$N100)</f>
        <v/>
      </c>
      <c r="R100" s="56" t="str">
        <f t="shared" ref="R100" si="427">IF($M102="","",$M102*$N100)</f>
        <v/>
      </c>
      <c r="S100" s="67"/>
      <c r="U100" s="16"/>
      <c r="V100" s="16"/>
      <c r="W100" s="16"/>
      <c r="X100" s="16"/>
    </row>
    <row r="101" spans="1:24" ht="14.25" thickBot="1" x14ac:dyDescent="0.2">
      <c r="A101" s="63"/>
      <c r="B101" s="88"/>
      <c r="C101" s="75" t="s">
        <v>11</v>
      </c>
      <c r="D101" s="76"/>
      <c r="E101" s="70"/>
      <c r="F101" s="33" t="s">
        <v>2</v>
      </c>
      <c r="G101" s="26"/>
      <c r="H101" s="59" t="str">
        <f t="shared" ref="H101" si="428">IF($G101="","",IF($E100=1,ROUNDDOWN($G101*7.4/1000,0),ROUNDDOWN($G101*6/1000,0)))</f>
        <v/>
      </c>
      <c r="I101" s="60"/>
      <c r="J101" s="59" t="str">
        <f t="shared" ref="J101" si="429">IF(G101="","",ROUNDDOWN(G101*2/1000,0))</f>
        <v/>
      </c>
      <c r="K101" s="60"/>
      <c r="L101" s="59" t="str">
        <f t="shared" ref="L101" si="430">IF($G101="","",ROUNDDOWN($G101*2/1000,0))</f>
        <v/>
      </c>
      <c r="M101" s="61"/>
      <c r="N101" s="80"/>
      <c r="O101" s="81"/>
      <c r="P101" s="73"/>
      <c r="Q101" s="57"/>
      <c r="R101" s="57"/>
      <c r="S101" s="67"/>
      <c r="U101" s="16"/>
      <c r="V101" s="16"/>
      <c r="W101" s="16"/>
      <c r="X101" s="16"/>
    </row>
    <row r="102" spans="1:24" ht="14.25" thickBot="1" x14ac:dyDescent="0.2">
      <c r="A102" s="63"/>
      <c r="B102" s="88"/>
      <c r="C102" s="34"/>
      <c r="D102" s="22" t="s">
        <v>30</v>
      </c>
      <c r="E102" s="71"/>
      <c r="F102" s="23" t="str">
        <f t="shared" ref="F102" si="431">$O$9</f>
        <v>差１</v>
      </c>
      <c r="G102" s="7" t="str">
        <f t="shared" ref="G102" si="432">IF(AND($G100="",$G101="",""),"",$G100-$G101)</f>
        <v/>
      </c>
      <c r="H102" s="8" t="s">
        <v>4</v>
      </c>
      <c r="I102" s="9" t="str">
        <f t="shared" ref="I102" si="433">IF(AND($H100="",$H101=""),"",$H100-$H101)</f>
        <v/>
      </c>
      <c r="J102" s="8" t="s">
        <v>5</v>
      </c>
      <c r="K102" s="9" t="str">
        <f t="shared" ref="K102" si="434">IF(AND($J100="",$J101=""),"",$J100-$J101)</f>
        <v/>
      </c>
      <c r="L102" s="10" t="s">
        <v>6</v>
      </c>
      <c r="M102" s="7" t="str">
        <f t="shared" ref="M102" si="435">IF(AND($L100="",$L101=""),"",$L100-$L101)</f>
        <v/>
      </c>
      <c r="N102" s="122"/>
      <c r="O102" s="81"/>
      <c r="P102" s="74"/>
      <c r="Q102" s="58"/>
      <c r="R102" s="58"/>
      <c r="S102" s="67"/>
      <c r="U102" s="16"/>
      <c r="V102" s="16"/>
      <c r="W102" s="16"/>
      <c r="X102" s="16"/>
    </row>
    <row r="103" spans="1:24" ht="14.25" thickBot="1" x14ac:dyDescent="0.2">
      <c r="A103" s="63"/>
      <c r="B103" s="89"/>
      <c r="C103" s="31"/>
      <c r="D103" s="20" t="s">
        <v>30</v>
      </c>
      <c r="E103" s="69"/>
      <c r="F103" s="24" t="s">
        <v>1</v>
      </c>
      <c r="G103" s="26"/>
      <c r="H103" s="117" t="str">
        <f t="shared" ref="H103" si="436">IF($G103="","",IF($E103=1,ROUNDDOWN($G103*7.4/1000,0),ROUNDDOWN($G103*6/1000,0)))</f>
        <v/>
      </c>
      <c r="I103" s="118"/>
      <c r="J103" s="117" t="str">
        <f t="shared" ref="J103:J104" si="437">IF($G103="","",ROUNDDOWN($G103*2/1000,0))</f>
        <v/>
      </c>
      <c r="K103" s="118"/>
      <c r="L103" s="117" t="str">
        <f t="shared" ref="L103:L104" si="438">IF($G103="","",ROUNDDOWN($G103*2/1000,0))</f>
        <v/>
      </c>
      <c r="M103" s="119"/>
      <c r="N103" s="79" t="str">
        <f t="shared" ref="N103" si="439">IF(AND($C103="",$C105=""),"",ABS($C103-$C105)+1)</f>
        <v/>
      </c>
      <c r="O103" s="120" t="str">
        <f t="shared" ref="O103" si="440">REPLACE($O$7,1,2,"差２")</f>
        <v>差２</v>
      </c>
      <c r="P103" s="77" t="str">
        <f>IF($I105="","",$I105*$N103)</f>
        <v/>
      </c>
      <c r="Q103" s="56" t="str">
        <f>IF($K105="","",$K105*$N103)</f>
        <v/>
      </c>
      <c r="R103" s="56" t="str">
        <f>IF($M105="","",$M105*$N103)</f>
        <v/>
      </c>
      <c r="S103" s="67"/>
      <c r="U103" s="16"/>
      <c r="V103" s="16"/>
      <c r="W103" s="16"/>
      <c r="X103" s="16"/>
    </row>
    <row r="104" spans="1:24" ht="14.25" thickBot="1" x14ac:dyDescent="0.2">
      <c r="A104" s="63"/>
      <c r="B104" s="90"/>
      <c r="C104" s="75" t="s">
        <v>11</v>
      </c>
      <c r="D104" s="76"/>
      <c r="E104" s="70"/>
      <c r="F104" s="33" t="s">
        <v>2</v>
      </c>
      <c r="G104" s="26"/>
      <c r="H104" s="59" t="str">
        <f t="shared" ref="H104" si="441">IF($G103="","",IF($E103=1,ROUNDDOWN($G104*7.4/1000,0),ROUNDDOWN($G104*6/1000,0)))</f>
        <v/>
      </c>
      <c r="I104" s="60"/>
      <c r="J104" s="59" t="str">
        <f t="shared" si="437"/>
        <v/>
      </c>
      <c r="K104" s="60"/>
      <c r="L104" s="59" t="str">
        <f t="shared" si="438"/>
        <v/>
      </c>
      <c r="M104" s="61"/>
      <c r="N104" s="80"/>
      <c r="O104" s="120"/>
      <c r="P104" s="78"/>
      <c r="Q104" s="57"/>
      <c r="R104" s="57"/>
      <c r="S104" s="67"/>
      <c r="U104" s="16"/>
      <c r="V104" s="16"/>
      <c r="W104" s="16"/>
      <c r="X104" s="16"/>
    </row>
    <row r="105" spans="1:24" ht="14.25" thickBot="1" x14ac:dyDescent="0.2">
      <c r="A105" s="63"/>
      <c r="B105" s="90"/>
      <c r="C105" s="37"/>
      <c r="D105" s="38" t="s">
        <v>30</v>
      </c>
      <c r="E105" s="71"/>
      <c r="F105" s="39" t="str">
        <f t="shared" ref="F105" si="442">$O$12</f>
        <v>差２</v>
      </c>
      <c r="G105" s="40" t="str">
        <f t="shared" ref="G105" si="443">IF(AND($G103="",$G104=""),"",$G103-$G104)</f>
        <v/>
      </c>
      <c r="H105" s="41" t="s">
        <v>4</v>
      </c>
      <c r="I105" s="42" t="str">
        <f t="shared" ref="I105" si="444">IF(AND($H103="",$H104=""),"",$H103-$H104)</f>
        <v/>
      </c>
      <c r="J105" s="41" t="s">
        <v>5</v>
      </c>
      <c r="K105" s="42" t="str">
        <f t="shared" ref="K105" si="445">IF(AND($J103="",$J104=""),"",$J103-$J104)</f>
        <v/>
      </c>
      <c r="L105" s="43" t="s">
        <v>6</v>
      </c>
      <c r="M105" s="40" t="str">
        <f t="shared" ref="M105" si="446">IF(AND($L103="",$L104=""),"",$L103-$L104)</f>
        <v/>
      </c>
      <c r="N105" s="80"/>
      <c r="O105" s="121"/>
      <c r="P105" s="78"/>
      <c r="Q105" s="58"/>
      <c r="R105" s="58"/>
      <c r="S105" s="68"/>
      <c r="U105" s="16"/>
      <c r="V105" s="16"/>
      <c r="W105" s="16"/>
      <c r="X105" s="16"/>
    </row>
    <row r="106" spans="1:24" ht="15" thickTop="1" thickBot="1" x14ac:dyDescent="0.2">
      <c r="A106" s="64"/>
      <c r="B106" s="98" t="s">
        <v>18</v>
      </c>
      <c r="C106" s="99"/>
      <c r="D106" s="99"/>
      <c r="E106" s="99"/>
      <c r="F106" s="99"/>
      <c r="G106" s="99"/>
      <c r="H106" s="99"/>
      <c r="I106" s="99"/>
      <c r="J106" s="99"/>
      <c r="K106" s="99"/>
      <c r="L106" s="99"/>
      <c r="M106" s="99"/>
      <c r="N106" s="99"/>
      <c r="O106" s="100"/>
      <c r="P106" s="44" t="str">
        <f t="shared" ref="P106" si="447">IF(AND($P100="",$P103=""),"",SUM($P100:$P103))</f>
        <v/>
      </c>
      <c r="Q106" s="45" t="str">
        <f t="shared" ref="Q106" si="448">IF(AND(Q100="",Q103=""),"",SUM(Q100:Q103))</f>
        <v/>
      </c>
      <c r="R106" s="45" t="str">
        <f t="shared" ref="R106" si="449">IF(AND($R100="",$R103=""),"",SUM($R100:$R103))</f>
        <v/>
      </c>
      <c r="S106" s="46" t="str">
        <f t="shared" ref="S106" si="450">IF(AND($P106="",$Q106="",$R106=""),"",SUM($P106:$R106))</f>
        <v/>
      </c>
      <c r="T106" s="50">
        <v>14</v>
      </c>
      <c r="U106" s="51" t="str">
        <f t="shared" ref="U106" si="451">P106</f>
        <v/>
      </c>
      <c r="V106" s="51" t="str">
        <f t="shared" ref="V106" si="452">Q106</f>
        <v/>
      </c>
      <c r="W106" s="51" t="str">
        <f t="shared" ref="W106" si="453">R106</f>
        <v/>
      </c>
      <c r="X106" s="51" t="str">
        <f t="shared" ref="X106" si="454">S106</f>
        <v/>
      </c>
    </row>
    <row r="107" spans="1:24" ht="14.25" thickBot="1" x14ac:dyDescent="0.2">
      <c r="A107" s="62" t="str" cm="1">
        <f t="array" aca="1" ref="A107" ca="1">IF($B107="","",IF(ISNUMBER(OFFSET(INDIRECT(ADDRESS(ROW(),COLUMN())),-7,0)),OFFSET(INDIRECT(ADDRESS(ROW(),COLUMN())),-7,0)+1,1))</f>
        <v/>
      </c>
      <c r="B107" s="88"/>
      <c r="C107" s="31"/>
      <c r="D107" s="20" t="s">
        <v>30</v>
      </c>
      <c r="E107" s="69" t="s">
        <v>29</v>
      </c>
      <c r="F107" s="21" t="s">
        <v>1</v>
      </c>
      <c r="G107" s="25"/>
      <c r="H107" s="54" t="str">
        <f t="shared" ref="H107" si="455">IF($G107="","",IF($E107=1,ROUNDDOWN($G107*7.4/1000,0),ROUNDDOWN($G107*6/1000,0)))</f>
        <v/>
      </c>
      <c r="I107" s="55"/>
      <c r="J107" s="54" t="str">
        <f t="shared" ref="J107" si="456">IF($G107="","",ROUNDDOWN($G107*2/1000,0))</f>
        <v/>
      </c>
      <c r="K107" s="55"/>
      <c r="L107" s="54" t="str">
        <f t="shared" ref="L107" si="457">IF(G107="","",ROUNDDOWN($G107*2/1000,0))</f>
        <v/>
      </c>
      <c r="M107" s="123"/>
      <c r="N107" s="79" t="str">
        <f t="shared" ref="N107" si="458">IF(AND($C107="",$C109=""),"",ABS($C107-$C109)+1)</f>
        <v/>
      </c>
      <c r="O107" s="81" t="str">
        <f t="shared" ref="O107" si="459">REPLACE($O$7,1,2,"差１")</f>
        <v>差１</v>
      </c>
      <c r="P107" s="72" t="str">
        <f t="shared" ref="P107" si="460">IF($I109="","",$I109*$N107)</f>
        <v/>
      </c>
      <c r="Q107" s="56" t="str">
        <f t="shared" ref="Q107" si="461">IF($K109="","",$K109*$N107)</f>
        <v/>
      </c>
      <c r="R107" s="56" t="str">
        <f t="shared" ref="R107" si="462">IF($M109="","",$M109*$N107)</f>
        <v/>
      </c>
      <c r="S107" s="67"/>
      <c r="U107" s="16"/>
      <c r="V107" s="16"/>
      <c r="W107" s="16"/>
      <c r="X107" s="16"/>
    </row>
    <row r="108" spans="1:24" ht="14.25" thickBot="1" x14ac:dyDescent="0.2">
      <c r="A108" s="63"/>
      <c r="B108" s="88"/>
      <c r="C108" s="75" t="s">
        <v>11</v>
      </c>
      <c r="D108" s="76"/>
      <c r="E108" s="70"/>
      <c r="F108" s="33" t="s">
        <v>2</v>
      </c>
      <c r="G108" s="26"/>
      <c r="H108" s="59" t="str">
        <f t="shared" ref="H108" si="463">IF($G108="","",IF($E107=1,ROUNDDOWN($G108*7.4/1000,0),ROUNDDOWN($G108*6/1000,0)))</f>
        <v/>
      </c>
      <c r="I108" s="60"/>
      <c r="J108" s="59" t="str">
        <f t="shared" ref="J108" si="464">IF(G108="","",ROUNDDOWN(G108*2/1000,0))</f>
        <v/>
      </c>
      <c r="K108" s="60"/>
      <c r="L108" s="59" t="str">
        <f t="shared" ref="L108" si="465">IF($G108="","",ROUNDDOWN($G108*2/1000,0))</f>
        <v/>
      </c>
      <c r="M108" s="61"/>
      <c r="N108" s="80"/>
      <c r="O108" s="81"/>
      <c r="P108" s="73"/>
      <c r="Q108" s="57"/>
      <c r="R108" s="57"/>
      <c r="S108" s="67"/>
      <c r="U108" s="16"/>
      <c r="V108" s="16"/>
      <c r="W108" s="16"/>
      <c r="X108" s="16"/>
    </row>
    <row r="109" spans="1:24" ht="14.25" thickBot="1" x14ac:dyDescent="0.2">
      <c r="A109" s="63"/>
      <c r="B109" s="88"/>
      <c r="C109" s="34"/>
      <c r="D109" s="22" t="s">
        <v>30</v>
      </c>
      <c r="E109" s="71"/>
      <c r="F109" s="23" t="str">
        <f t="shared" ref="F109" si="466">$O$9</f>
        <v>差１</v>
      </c>
      <c r="G109" s="7" t="str">
        <f t="shared" ref="G109" si="467">IF(AND($G107="",$G108="",""),"",$G107-$G108)</f>
        <v/>
      </c>
      <c r="H109" s="8" t="s">
        <v>4</v>
      </c>
      <c r="I109" s="9" t="str">
        <f t="shared" ref="I109" si="468">IF(AND($H107="",$H108=""),"",$H107-$H108)</f>
        <v/>
      </c>
      <c r="J109" s="8" t="s">
        <v>5</v>
      </c>
      <c r="K109" s="9" t="str">
        <f t="shared" ref="K109" si="469">IF(AND($J107="",$J108=""),"",$J107-$J108)</f>
        <v/>
      </c>
      <c r="L109" s="10" t="s">
        <v>6</v>
      </c>
      <c r="M109" s="7" t="str">
        <f t="shared" ref="M109" si="470">IF(AND($L107="",$L108=""),"",$L107-$L108)</f>
        <v/>
      </c>
      <c r="N109" s="122"/>
      <c r="O109" s="81"/>
      <c r="P109" s="74"/>
      <c r="Q109" s="58"/>
      <c r="R109" s="58"/>
      <c r="S109" s="67"/>
      <c r="U109" s="16"/>
      <c r="V109" s="16"/>
      <c r="W109" s="16"/>
      <c r="X109" s="16"/>
    </row>
    <row r="110" spans="1:24" ht="14.25" thickBot="1" x14ac:dyDescent="0.2">
      <c r="A110" s="63"/>
      <c r="B110" s="89"/>
      <c r="C110" s="31"/>
      <c r="D110" s="20" t="s">
        <v>30</v>
      </c>
      <c r="E110" s="69"/>
      <c r="F110" s="24" t="s">
        <v>1</v>
      </c>
      <c r="G110" s="26"/>
      <c r="H110" s="117" t="str">
        <f t="shared" ref="H110" si="471">IF($G110="","",IF($E110=1,ROUNDDOWN($G110*7.4/1000,0),ROUNDDOWN($G110*6/1000,0)))</f>
        <v/>
      </c>
      <c r="I110" s="118"/>
      <c r="J110" s="117" t="str">
        <f t="shared" ref="J110:J111" si="472">IF($G110="","",ROUNDDOWN($G110*2/1000,0))</f>
        <v/>
      </c>
      <c r="K110" s="118"/>
      <c r="L110" s="117" t="str">
        <f t="shared" ref="L110:L111" si="473">IF($G110="","",ROUNDDOWN($G110*2/1000,0))</f>
        <v/>
      </c>
      <c r="M110" s="119"/>
      <c r="N110" s="79" t="str">
        <f t="shared" ref="N110" si="474">IF(AND($C110="",$C112=""),"",ABS($C110-$C112)+1)</f>
        <v/>
      </c>
      <c r="O110" s="120" t="str">
        <f t="shared" ref="O110" si="475">REPLACE($O$7,1,2,"差２")</f>
        <v>差２</v>
      </c>
      <c r="P110" s="77" t="str">
        <f>IF($I112="","",$I112*$N110)</f>
        <v/>
      </c>
      <c r="Q110" s="56" t="str">
        <f>IF($K112="","",$K112*$N110)</f>
        <v/>
      </c>
      <c r="R110" s="56" t="str">
        <f>IF($M112="","",$M112*$N110)</f>
        <v/>
      </c>
      <c r="S110" s="67"/>
      <c r="U110" s="16"/>
      <c r="V110" s="16"/>
      <c r="W110" s="16"/>
      <c r="X110" s="16"/>
    </row>
    <row r="111" spans="1:24" ht="14.25" thickBot="1" x14ac:dyDescent="0.2">
      <c r="A111" s="63"/>
      <c r="B111" s="90"/>
      <c r="C111" s="75" t="s">
        <v>11</v>
      </c>
      <c r="D111" s="76"/>
      <c r="E111" s="70"/>
      <c r="F111" s="33" t="s">
        <v>2</v>
      </c>
      <c r="G111" s="26"/>
      <c r="H111" s="59" t="str">
        <f t="shared" ref="H111" si="476">IF($G110="","",IF($E110=1,ROUNDDOWN($G111*7.4/1000,0),ROUNDDOWN($G111*6/1000,0)))</f>
        <v/>
      </c>
      <c r="I111" s="60"/>
      <c r="J111" s="59" t="str">
        <f t="shared" si="472"/>
        <v/>
      </c>
      <c r="K111" s="60"/>
      <c r="L111" s="59" t="str">
        <f t="shared" si="473"/>
        <v/>
      </c>
      <c r="M111" s="61"/>
      <c r="N111" s="80"/>
      <c r="O111" s="120"/>
      <c r="P111" s="78"/>
      <c r="Q111" s="57"/>
      <c r="R111" s="57"/>
      <c r="S111" s="67"/>
      <c r="U111" s="16"/>
      <c r="V111" s="16"/>
      <c r="W111" s="16"/>
      <c r="X111" s="16"/>
    </row>
    <row r="112" spans="1:24" ht="14.25" thickBot="1" x14ac:dyDescent="0.2">
      <c r="A112" s="63"/>
      <c r="B112" s="90"/>
      <c r="C112" s="37"/>
      <c r="D112" s="38" t="s">
        <v>30</v>
      </c>
      <c r="E112" s="71"/>
      <c r="F112" s="39" t="str">
        <f t="shared" ref="F112" si="477">$O$12</f>
        <v>差２</v>
      </c>
      <c r="G112" s="40" t="str">
        <f t="shared" ref="G112" si="478">IF(AND($G110="",$G111=""),"",$G110-$G111)</f>
        <v/>
      </c>
      <c r="H112" s="41" t="s">
        <v>4</v>
      </c>
      <c r="I112" s="42" t="str">
        <f t="shared" ref="I112" si="479">IF(AND($H110="",$H111=""),"",$H110-$H111)</f>
        <v/>
      </c>
      <c r="J112" s="41" t="s">
        <v>5</v>
      </c>
      <c r="K112" s="42" t="str">
        <f t="shared" ref="K112" si="480">IF(AND($J110="",$J111=""),"",$J110-$J111)</f>
        <v/>
      </c>
      <c r="L112" s="43" t="s">
        <v>6</v>
      </c>
      <c r="M112" s="40" t="str">
        <f t="shared" ref="M112" si="481">IF(AND($L110="",$L111=""),"",$L110-$L111)</f>
        <v/>
      </c>
      <c r="N112" s="80"/>
      <c r="O112" s="121"/>
      <c r="P112" s="78"/>
      <c r="Q112" s="58"/>
      <c r="R112" s="58"/>
      <c r="S112" s="68"/>
      <c r="U112" s="16"/>
      <c r="V112" s="16"/>
      <c r="W112" s="16"/>
      <c r="X112" s="16"/>
    </row>
    <row r="113" spans="1:24" ht="15" thickTop="1" thickBot="1" x14ac:dyDescent="0.2">
      <c r="A113" s="64"/>
      <c r="B113" s="98" t="s">
        <v>18</v>
      </c>
      <c r="C113" s="99"/>
      <c r="D113" s="99"/>
      <c r="E113" s="99"/>
      <c r="F113" s="99"/>
      <c r="G113" s="99"/>
      <c r="H113" s="99"/>
      <c r="I113" s="99"/>
      <c r="J113" s="99"/>
      <c r="K113" s="99"/>
      <c r="L113" s="99"/>
      <c r="M113" s="99"/>
      <c r="N113" s="99"/>
      <c r="O113" s="100"/>
      <c r="P113" s="44" t="str">
        <f t="shared" ref="P113" si="482">IF(AND($P107="",$P110=""),"",SUM($P107:$P110))</f>
        <v/>
      </c>
      <c r="Q113" s="45" t="str">
        <f t="shared" ref="Q113" si="483">IF(AND(Q107="",Q110=""),"",SUM(Q107:Q110))</f>
        <v/>
      </c>
      <c r="R113" s="45" t="str">
        <f t="shared" ref="R113" si="484">IF(AND($R107="",$R110=""),"",SUM($R107:$R110))</f>
        <v/>
      </c>
      <c r="S113" s="46" t="str">
        <f t="shared" ref="S113" si="485">IF(AND($P113="",$Q113="",$R113=""),"",SUM($P113:$R113))</f>
        <v/>
      </c>
      <c r="T113" s="50">
        <v>15</v>
      </c>
      <c r="U113" s="51" t="str">
        <f t="shared" ref="U113" si="486">P113</f>
        <v/>
      </c>
      <c r="V113" s="51" t="str">
        <f t="shared" ref="V113" si="487">Q113</f>
        <v/>
      </c>
      <c r="W113" s="51" t="str">
        <f t="shared" ref="W113" si="488">R113</f>
        <v/>
      </c>
      <c r="X113" s="51" t="str">
        <f t="shared" ref="X113" si="489">S113</f>
        <v/>
      </c>
    </row>
    <row r="114" spans="1:24" ht="14.25" thickBot="1" x14ac:dyDescent="0.2">
      <c r="A114" s="62" t="str" cm="1">
        <f t="array" aca="1" ref="A114" ca="1">IF($B114="","",IF(ISNUMBER(OFFSET(INDIRECT(ADDRESS(ROW(),COLUMN())),-7,0)),OFFSET(INDIRECT(ADDRESS(ROW(),COLUMN())),-7,0)+1,1))</f>
        <v/>
      </c>
      <c r="B114" s="88"/>
      <c r="C114" s="31"/>
      <c r="D114" s="20" t="s">
        <v>30</v>
      </c>
      <c r="E114" s="69" t="s">
        <v>29</v>
      </c>
      <c r="F114" s="21" t="s">
        <v>1</v>
      </c>
      <c r="G114" s="25"/>
      <c r="H114" s="54" t="str">
        <f t="shared" ref="H114" si="490">IF($G114="","",IF($E114=1,ROUNDDOWN($G114*7.4/1000,0),ROUNDDOWN($G114*6/1000,0)))</f>
        <v/>
      </c>
      <c r="I114" s="55"/>
      <c r="J114" s="54" t="str">
        <f t="shared" ref="J114" si="491">IF($G114="","",ROUNDDOWN($G114*2/1000,0))</f>
        <v/>
      </c>
      <c r="K114" s="55"/>
      <c r="L114" s="54" t="str">
        <f t="shared" ref="L114" si="492">IF(G114="","",ROUNDDOWN($G114*2/1000,0))</f>
        <v/>
      </c>
      <c r="M114" s="123"/>
      <c r="N114" s="79" t="str">
        <f t="shared" ref="N114" si="493">IF(AND($C114="",$C116=""),"",ABS($C114-$C116)+1)</f>
        <v/>
      </c>
      <c r="O114" s="81" t="str">
        <f t="shared" ref="O114" si="494">REPLACE($O$7,1,2,"差１")</f>
        <v>差１</v>
      </c>
      <c r="P114" s="72" t="str">
        <f t="shared" ref="P114" si="495">IF($I116="","",$I116*$N114)</f>
        <v/>
      </c>
      <c r="Q114" s="56" t="str">
        <f t="shared" ref="Q114" si="496">IF($K116="","",$K116*$N114)</f>
        <v/>
      </c>
      <c r="R114" s="56" t="str">
        <f t="shared" ref="R114" si="497">IF($M116="","",$M116*$N114)</f>
        <v/>
      </c>
      <c r="S114" s="67"/>
      <c r="U114" s="16"/>
      <c r="V114" s="16"/>
      <c r="W114" s="16"/>
      <c r="X114" s="16"/>
    </row>
    <row r="115" spans="1:24" ht="14.25" thickBot="1" x14ac:dyDescent="0.2">
      <c r="A115" s="63"/>
      <c r="B115" s="88"/>
      <c r="C115" s="75" t="s">
        <v>11</v>
      </c>
      <c r="D115" s="76"/>
      <c r="E115" s="70"/>
      <c r="F115" s="33" t="s">
        <v>2</v>
      </c>
      <c r="G115" s="26"/>
      <c r="H115" s="59" t="str">
        <f t="shared" ref="H115" si="498">IF($G115="","",IF($E114=1,ROUNDDOWN($G115*7.4/1000,0),ROUNDDOWN($G115*6/1000,0)))</f>
        <v/>
      </c>
      <c r="I115" s="60"/>
      <c r="J115" s="59" t="str">
        <f t="shared" ref="J115" si="499">IF(G115="","",ROUNDDOWN(G115*2/1000,0))</f>
        <v/>
      </c>
      <c r="K115" s="60"/>
      <c r="L115" s="59" t="str">
        <f t="shared" ref="L115" si="500">IF($G115="","",ROUNDDOWN($G115*2/1000,0))</f>
        <v/>
      </c>
      <c r="M115" s="61"/>
      <c r="N115" s="80"/>
      <c r="O115" s="81"/>
      <c r="P115" s="73"/>
      <c r="Q115" s="57"/>
      <c r="R115" s="57"/>
      <c r="S115" s="67"/>
      <c r="U115" s="16"/>
      <c r="V115" s="16"/>
      <c r="W115" s="16"/>
      <c r="X115" s="16"/>
    </row>
    <row r="116" spans="1:24" ht="14.25" thickBot="1" x14ac:dyDescent="0.2">
      <c r="A116" s="63"/>
      <c r="B116" s="88"/>
      <c r="C116" s="34"/>
      <c r="D116" s="22" t="s">
        <v>30</v>
      </c>
      <c r="E116" s="71"/>
      <c r="F116" s="23" t="str">
        <f t="shared" ref="F116" si="501">$O$9</f>
        <v>差１</v>
      </c>
      <c r="G116" s="7" t="str">
        <f t="shared" ref="G116" si="502">IF(AND($G114="",$G115="",""),"",$G114-$G115)</f>
        <v/>
      </c>
      <c r="H116" s="8" t="s">
        <v>4</v>
      </c>
      <c r="I116" s="9" t="str">
        <f t="shared" ref="I116" si="503">IF(AND($H114="",$H115=""),"",$H114-$H115)</f>
        <v/>
      </c>
      <c r="J116" s="8" t="s">
        <v>5</v>
      </c>
      <c r="K116" s="9" t="str">
        <f t="shared" ref="K116" si="504">IF(AND($J114="",$J115=""),"",$J114-$J115)</f>
        <v/>
      </c>
      <c r="L116" s="10" t="s">
        <v>6</v>
      </c>
      <c r="M116" s="7" t="str">
        <f t="shared" ref="M116" si="505">IF(AND($L114="",$L115=""),"",$L114-$L115)</f>
        <v/>
      </c>
      <c r="N116" s="122"/>
      <c r="O116" s="81"/>
      <c r="P116" s="74"/>
      <c r="Q116" s="58"/>
      <c r="R116" s="58"/>
      <c r="S116" s="67"/>
      <c r="U116" s="16"/>
      <c r="V116" s="16"/>
      <c r="W116" s="16"/>
      <c r="X116" s="16"/>
    </row>
    <row r="117" spans="1:24" ht="14.25" thickBot="1" x14ac:dyDescent="0.2">
      <c r="A117" s="63"/>
      <c r="B117" s="89"/>
      <c r="C117" s="31"/>
      <c r="D117" s="20" t="s">
        <v>30</v>
      </c>
      <c r="E117" s="69"/>
      <c r="F117" s="24" t="s">
        <v>1</v>
      </c>
      <c r="G117" s="26"/>
      <c r="H117" s="117" t="str">
        <f t="shared" ref="H117" si="506">IF($G117="","",IF($E117=1,ROUNDDOWN($G117*7.4/1000,0),ROUNDDOWN($G117*6/1000,0)))</f>
        <v/>
      </c>
      <c r="I117" s="118"/>
      <c r="J117" s="117" t="str">
        <f t="shared" ref="J117:J118" si="507">IF($G117="","",ROUNDDOWN($G117*2/1000,0))</f>
        <v/>
      </c>
      <c r="K117" s="118"/>
      <c r="L117" s="117" t="str">
        <f t="shared" ref="L117:L118" si="508">IF($G117="","",ROUNDDOWN($G117*2/1000,0))</f>
        <v/>
      </c>
      <c r="M117" s="119"/>
      <c r="N117" s="79" t="str">
        <f t="shared" ref="N117" si="509">IF(AND($C117="",$C119=""),"",ABS($C117-$C119)+1)</f>
        <v/>
      </c>
      <c r="O117" s="120" t="str">
        <f t="shared" ref="O117" si="510">REPLACE($O$7,1,2,"差２")</f>
        <v>差２</v>
      </c>
      <c r="P117" s="77" t="str">
        <f>IF($I119="","",$I119*$N117)</f>
        <v/>
      </c>
      <c r="Q117" s="56" t="str">
        <f>IF($K119="","",$K119*$N117)</f>
        <v/>
      </c>
      <c r="R117" s="56" t="str">
        <f>IF($M119="","",$M119*$N117)</f>
        <v/>
      </c>
      <c r="S117" s="67"/>
      <c r="U117" s="16"/>
      <c r="V117" s="16"/>
      <c r="W117" s="16"/>
      <c r="X117" s="16"/>
    </row>
    <row r="118" spans="1:24" ht="14.25" thickBot="1" x14ac:dyDescent="0.2">
      <c r="A118" s="63"/>
      <c r="B118" s="90"/>
      <c r="C118" s="75" t="s">
        <v>11</v>
      </c>
      <c r="D118" s="76"/>
      <c r="E118" s="70"/>
      <c r="F118" s="33" t="s">
        <v>2</v>
      </c>
      <c r="G118" s="26"/>
      <c r="H118" s="59" t="str">
        <f t="shared" ref="H118" si="511">IF($G117="","",IF($E117=1,ROUNDDOWN($G118*7.4/1000,0),ROUNDDOWN($G118*6/1000,0)))</f>
        <v/>
      </c>
      <c r="I118" s="60"/>
      <c r="J118" s="59" t="str">
        <f t="shared" si="507"/>
        <v/>
      </c>
      <c r="K118" s="60"/>
      <c r="L118" s="59" t="str">
        <f t="shared" si="508"/>
        <v/>
      </c>
      <c r="M118" s="61"/>
      <c r="N118" s="80"/>
      <c r="O118" s="120"/>
      <c r="P118" s="78"/>
      <c r="Q118" s="57"/>
      <c r="R118" s="57"/>
      <c r="S118" s="67"/>
      <c r="U118" s="16"/>
      <c r="V118" s="16"/>
      <c r="W118" s="16"/>
      <c r="X118" s="16"/>
    </row>
    <row r="119" spans="1:24" ht="14.25" thickBot="1" x14ac:dyDescent="0.2">
      <c r="A119" s="63"/>
      <c r="B119" s="90"/>
      <c r="C119" s="37"/>
      <c r="D119" s="38" t="s">
        <v>30</v>
      </c>
      <c r="E119" s="71"/>
      <c r="F119" s="39" t="str">
        <f t="shared" ref="F119" si="512">$O$12</f>
        <v>差２</v>
      </c>
      <c r="G119" s="40" t="str">
        <f t="shared" ref="G119" si="513">IF(AND($G117="",$G118=""),"",$G117-$G118)</f>
        <v/>
      </c>
      <c r="H119" s="41" t="s">
        <v>4</v>
      </c>
      <c r="I119" s="42" t="str">
        <f t="shared" ref="I119" si="514">IF(AND($H117="",$H118=""),"",$H117-$H118)</f>
        <v/>
      </c>
      <c r="J119" s="41" t="s">
        <v>5</v>
      </c>
      <c r="K119" s="42" t="str">
        <f t="shared" ref="K119" si="515">IF(AND($J117="",$J118=""),"",$J117-$J118)</f>
        <v/>
      </c>
      <c r="L119" s="43" t="s">
        <v>6</v>
      </c>
      <c r="M119" s="40" t="str">
        <f t="shared" ref="M119" si="516">IF(AND($L117="",$L118=""),"",$L117-$L118)</f>
        <v/>
      </c>
      <c r="N119" s="80"/>
      <c r="O119" s="121"/>
      <c r="P119" s="78"/>
      <c r="Q119" s="58"/>
      <c r="R119" s="58"/>
      <c r="S119" s="68"/>
      <c r="U119" s="16"/>
      <c r="V119" s="16"/>
      <c r="W119" s="16"/>
      <c r="X119" s="16"/>
    </row>
    <row r="120" spans="1:24" ht="15" thickTop="1" thickBot="1" x14ac:dyDescent="0.2">
      <c r="A120" s="64"/>
      <c r="B120" s="98" t="s">
        <v>18</v>
      </c>
      <c r="C120" s="99"/>
      <c r="D120" s="99"/>
      <c r="E120" s="99"/>
      <c r="F120" s="99"/>
      <c r="G120" s="99"/>
      <c r="H120" s="99"/>
      <c r="I120" s="99"/>
      <c r="J120" s="99"/>
      <c r="K120" s="99"/>
      <c r="L120" s="99"/>
      <c r="M120" s="99"/>
      <c r="N120" s="99"/>
      <c r="O120" s="100"/>
      <c r="P120" s="44" t="str">
        <f t="shared" ref="P120" si="517">IF(AND($P114="",$P117=""),"",SUM($P114:$P117))</f>
        <v/>
      </c>
      <c r="Q120" s="45" t="str">
        <f t="shared" ref="Q120" si="518">IF(AND(Q114="",Q117=""),"",SUM(Q114:Q117))</f>
        <v/>
      </c>
      <c r="R120" s="45" t="str">
        <f t="shared" ref="R120" si="519">IF(AND($R114="",$R117=""),"",SUM($R114:$R117))</f>
        <v/>
      </c>
      <c r="S120" s="46" t="str">
        <f t="shared" ref="S120" si="520">IF(AND($P120="",$Q120="",$R120=""),"",SUM($P120:$R120))</f>
        <v/>
      </c>
      <c r="T120" s="50">
        <v>16</v>
      </c>
      <c r="U120" s="51" t="str">
        <f t="shared" ref="U120" si="521">P120</f>
        <v/>
      </c>
      <c r="V120" s="51" t="str">
        <f t="shared" ref="V120" si="522">Q120</f>
        <v/>
      </c>
      <c r="W120" s="51" t="str">
        <f t="shared" ref="W120" si="523">R120</f>
        <v/>
      </c>
      <c r="X120" s="51" t="str">
        <f t="shared" ref="X120" si="524">S120</f>
        <v/>
      </c>
    </row>
    <row r="121" spans="1:24" ht="14.25" thickBot="1" x14ac:dyDescent="0.2">
      <c r="A121" s="62" t="str" cm="1">
        <f t="array" aca="1" ref="A121" ca="1">IF($B121="","",IF(ISNUMBER(OFFSET(INDIRECT(ADDRESS(ROW(),COLUMN())),-7,0)),OFFSET(INDIRECT(ADDRESS(ROW(),COLUMN())),-7,0)+1,1))</f>
        <v/>
      </c>
      <c r="B121" s="88"/>
      <c r="C121" s="31"/>
      <c r="D121" s="20" t="s">
        <v>30</v>
      </c>
      <c r="E121" s="69" t="s">
        <v>29</v>
      </c>
      <c r="F121" s="21" t="s">
        <v>1</v>
      </c>
      <c r="G121" s="25"/>
      <c r="H121" s="54" t="str">
        <f t="shared" ref="H121" si="525">IF($G121="","",IF($E121=1,ROUNDDOWN($G121*7.4/1000,0),ROUNDDOWN($G121*6/1000,0)))</f>
        <v/>
      </c>
      <c r="I121" s="55"/>
      <c r="J121" s="54" t="str">
        <f t="shared" ref="J121" si="526">IF($G121="","",ROUNDDOWN($G121*2/1000,0))</f>
        <v/>
      </c>
      <c r="K121" s="55"/>
      <c r="L121" s="54" t="str">
        <f t="shared" ref="L121" si="527">IF(G121="","",ROUNDDOWN($G121*2/1000,0))</f>
        <v/>
      </c>
      <c r="M121" s="123"/>
      <c r="N121" s="79" t="str">
        <f t="shared" ref="N121" si="528">IF(AND($C121="",$C123=""),"",ABS($C121-$C123)+1)</f>
        <v/>
      </c>
      <c r="O121" s="81" t="str">
        <f t="shared" ref="O121" si="529">REPLACE($O$7,1,2,"差１")</f>
        <v>差１</v>
      </c>
      <c r="P121" s="72" t="str">
        <f t="shared" ref="P121" si="530">IF($I123="","",$I123*$N121)</f>
        <v/>
      </c>
      <c r="Q121" s="56" t="str">
        <f t="shared" ref="Q121" si="531">IF($K123="","",$K123*$N121)</f>
        <v/>
      </c>
      <c r="R121" s="56" t="str">
        <f t="shared" ref="R121" si="532">IF($M123="","",$M123*$N121)</f>
        <v/>
      </c>
      <c r="S121" s="67"/>
      <c r="U121" s="16"/>
      <c r="V121" s="16"/>
      <c r="W121" s="16"/>
      <c r="X121" s="16"/>
    </row>
    <row r="122" spans="1:24" ht="14.25" thickBot="1" x14ac:dyDescent="0.2">
      <c r="A122" s="63"/>
      <c r="B122" s="88"/>
      <c r="C122" s="75" t="s">
        <v>11</v>
      </c>
      <c r="D122" s="76"/>
      <c r="E122" s="70"/>
      <c r="F122" s="33" t="s">
        <v>2</v>
      </c>
      <c r="G122" s="26"/>
      <c r="H122" s="59" t="str">
        <f t="shared" ref="H122" si="533">IF($G122="","",IF($E121=1,ROUNDDOWN($G122*7.4/1000,0),ROUNDDOWN($G122*6/1000,0)))</f>
        <v/>
      </c>
      <c r="I122" s="60"/>
      <c r="J122" s="59" t="str">
        <f t="shared" ref="J122" si="534">IF(G122="","",ROUNDDOWN(G122*2/1000,0))</f>
        <v/>
      </c>
      <c r="K122" s="60"/>
      <c r="L122" s="59" t="str">
        <f t="shared" ref="L122" si="535">IF($G122="","",ROUNDDOWN($G122*2/1000,0))</f>
        <v/>
      </c>
      <c r="M122" s="61"/>
      <c r="N122" s="80"/>
      <c r="O122" s="81"/>
      <c r="P122" s="73"/>
      <c r="Q122" s="57"/>
      <c r="R122" s="57"/>
      <c r="S122" s="67"/>
      <c r="U122" s="16"/>
      <c r="V122" s="16"/>
      <c r="W122" s="16"/>
      <c r="X122" s="16"/>
    </row>
    <row r="123" spans="1:24" ht="14.25" thickBot="1" x14ac:dyDescent="0.2">
      <c r="A123" s="63"/>
      <c r="B123" s="88"/>
      <c r="C123" s="34"/>
      <c r="D123" s="22" t="s">
        <v>30</v>
      </c>
      <c r="E123" s="71"/>
      <c r="F123" s="23" t="str">
        <f t="shared" ref="F123" si="536">$O$9</f>
        <v>差１</v>
      </c>
      <c r="G123" s="7" t="str">
        <f t="shared" ref="G123" si="537">IF(AND($G121="",$G122="",""),"",$G121-$G122)</f>
        <v/>
      </c>
      <c r="H123" s="8" t="s">
        <v>4</v>
      </c>
      <c r="I123" s="9" t="str">
        <f t="shared" ref="I123" si="538">IF(AND($H121="",$H122=""),"",$H121-$H122)</f>
        <v/>
      </c>
      <c r="J123" s="8" t="s">
        <v>5</v>
      </c>
      <c r="K123" s="9" t="str">
        <f t="shared" ref="K123" si="539">IF(AND($J121="",$J122=""),"",$J121-$J122)</f>
        <v/>
      </c>
      <c r="L123" s="10" t="s">
        <v>6</v>
      </c>
      <c r="M123" s="7" t="str">
        <f t="shared" ref="M123" si="540">IF(AND($L121="",$L122=""),"",$L121-$L122)</f>
        <v/>
      </c>
      <c r="N123" s="122"/>
      <c r="O123" s="81"/>
      <c r="P123" s="74"/>
      <c r="Q123" s="58"/>
      <c r="R123" s="58"/>
      <c r="S123" s="67"/>
      <c r="U123" s="16"/>
      <c r="V123" s="16"/>
      <c r="W123" s="16"/>
      <c r="X123" s="16"/>
    </row>
    <row r="124" spans="1:24" ht="14.25" thickBot="1" x14ac:dyDescent="0.2">
      <c r="A124" s="63"/>
      <c r="B124" s="89"/>
      <c r="C124" s="31"/>
      <c r="D124" s="20" t="s">
        <v>30</v>
      </c>
      <c r="E124" s="69"/>
      <c r="F124" s="24" t="s">
        <v>1</v>
      </c>
      <c r="G124" s="26"/>
      <c r="H124" s="117" t="str">
        <f t="shared" ref="H124" si="541">IF($G124="","",IF($E124=1,ROUNDDOWN($G124*7.4/1000,0),ROUNDDOWN($G124*6/1000,0)))</f>
        <v/>
      </c>
      <c r="I124" s="118"/>
      <c r="J124" s="117" t="str">
        <f t="shared" ref="J124:J125" si="542">IF($G124="","",ROUNDDOWN($G124*2/1000,0))</f>
        <v/>
      </c>
      <c r="K124" s="118"/>
      <c r="L124" s="117" t="str">
        <f t="shared" ref="L124:L125" si="543">IF($G124="","",ROUNDDOWN($G124*2/1000,0))</f>
        <v/>
      </c>
      <c r="M124" s="119"/>
      <c r="N124" s="79" t="str">
        <f t="shared" ref="N124" si="544">IF(AND($C124="",$C126=""),"",ABS($C124-$C126)+1)</f>
        <v/>
      </c>
      <c r="O124" s="120" t="str">
        <f t="shared" ref="O124" si="545">REPLACE($O$7,1,2,"差２")</f>
        <v>差２</v>
      </c>
      <c r="P124" s="77" t="str">
        <f>IF($I126="","",$I126*$N124)</f>
        <v/>
      </c>
      <c r="Q124" s="56" t="str">
        <f>IF($K126="","",$K126*$N124)</f>
        <v/>
      </c>
      <c r="R124" s="56" t="str">
        <f>IF($M126="","",$M126*$N124)</f>
        <v/>
      </c>
      <c r="S124" s="67"/>
      <c r="U124" s="16"/>
      <c r="V124" s="16"/>
      <c r="W124" s="16"/>
      <c r="X124" s="16"/>
    </row>
    <row r="125" spans="1:24" ht="14.25" thickBot="1" x14ac:dyDescent="0.2">
      <c r="A125" s="63"/>
      <c r="B125" s="90"/>
      <c r="C125" s="75" t="s">
        <v>11</v>
      </c>
      <c r="D125" s="76"/>
      <c r="E125" s="70"/>
      <c r="F125" s="33" t="s">
        <v>2</v>
      </c>
      <c r="G125" s="26"/>
      <c r="H125" s="59" t="str">
        <f t="shared" ref="H125" si="546">IF($G124="","",IF($E124=1,ROUNDDOWN($G125*7.4/1000,0),ROUNDDOWN($G125*6/1000,0)))</f>
        <v/>
      </c>
      <c r="I125" s="60"/>
      <c r="J125" s="59" t="str">
        <f t="shared" si="542"/>
        <v/>
      </c>
      <c r="K125" s="60"/>
      <c r="L125" s="59" t="str">
        <f t="shared" si="543"/>
        <v/>
      </c>
      <c r="M125" s="61"/>
      <c r="N125" s="80"/>
      <c r="O125" s="120"/>
      <c r="P125" s="78"/>
      <c r="Q125" s="57"/>
      <c r="R125" s="57"/>
      <c r="S125" s="67"/>
      <c r="U125" s="16"/>
      <c r="V125" s="16"/>
      <c r="W125" s="16"/>
      <c r="X125" s="16"/>
    </row>
    <row r="126" spans="1:24" ht="14.25" thickBot="1" x14ac:dyDescent="0.2">
      <c r="A126" s="63"/>
      <c r="B126" s="90"/>
      <c r="C126" s="37"/>
      <c r="D126" s="38" t="s">
        <v>30</v>
      </c>
      <c r="E126" s="71"/>
      <c r="F126" s="39" t="str">
        <f t="shared" ref="F126" si="547">$O$12</f>
        <v>差２</v>
      </c>
      <c r="G126" s="40" t="str">
        <f t="shared" ref="G126" si="548">IF(AND($G124="",$G125=""),"",$G124-$G125)</f>
        <v/>
      </c>
      <c r="H126" s="41" t="s">
        <v>4</v>
      </c>
      <c r="I126" s="42" t="str">
        <f t="shared" ref="I126" si="549">IF(AND($H124="",$H125=""),"",$H124-$H125)</f>
        <v/>
      </c>
      <c r="J126" s="41" t="s">
        <v>5</v>
      </c>
      <c r="K126" s="42" t="str">
        <f t="shared" ref="K126" si="550">IF(AND($J124="",$J125=""),"",$J124-$J125)</f>
        <v/>
      </c>
      <c r="L126" s="43" t="s">
        <v>6</v>
      </c>
      <c r="M126" s="40" t="str">
        <f t="shared" ref="M126" si="551">IF(AND($L124="",$L125=""),"",$L124-$L125)</f>
        <v/>
      </c>
      <c r="N126" s="80"/>
      <c r="O126" s="121"/>
      <c r="P126" s="78"/>
      <c r="Q126" s="58"/>
      <c r="R126" s="58"/>
      <c r="S126" s="68"/>
      <c r="U126" s="16"/>
      <c r="V126" s="16"/>
      <c r="W126" s="16"/>
      <c r="X126" s="16"/>
    </row>
    <row r="127" spans="1:24" ht="15" thickTop="1" thickBot="1" x14ac:dyDescent="0.2">
      <c r="A127" s="64"/>
      <c r="B127" s="98" t="s">
        <v>18</v>
      </c>
      <c r="C127" s="99"/>
      <c r="D127" s="99"/>
      <c r="E127" s="99"/>
      <c r="F127" s="99"/>
      <c r="G127" s="99"/>
      <c r="H127" s="99"/>
      <c r="I127" s="99"/>
      <c r="J127" s="99"/>
      <c r="K127" s="99"/>
      <c r="L127" s="99"/>
      <c r="M127" s="99"/>
      <c r="N127" s="99"/>
      <c r="O127" s="100"/>
      <c r="P127" s="44" t="str">
        <f t="shared" ref="P127" si="552">IF(AND($P121="",$P124=""),"",SUM($P121:$P124))</f>
        <v/>
      </c>
      <c r="Q127" s="45" t="str">
        <f t="shared" ref="Q127" si="553">IF(AND(Q121="",Q124=""),"",SUM(Q121:Q124))</f>
        <v/>
      </c>
      <c r="R127" s="45" t="str">
        <f t="shared" ref="R127" si="554">IF(AND($R121="",$R124=""),"",SUM($R121:$R124))</f>
        <v/>
      </c>
      <c r="S127" s="46" t="str">
        <f t="shared" ref="S127" si="555">IF(AND($P127="",$Q127="",$R127=""),"",SUM($P127:$R127))</f>
        <v/>
      </c>
      <c r="T127" s="50">
        <v>17</v>
      </c>
      <c r="U127" s="51" t="str">
        <f t="shared" ref="U127" si="556">P127</f>
        <v/>
      </c>
      <c r="V127" s="51" t="str">
        <f t="shared" ref="V127" si="557">Q127</f>
        <v/>
      </c>
      <c r="W127" s="51" t="str">
        <f t="shared" ref="W127" si="558">R127</f>
        <v/>
      </c>
      <c r="X127" s="51" t="str">
        <f t="shared" ref="X127" si="559">S127</f>
        <v/>
      </c>
    </row>
    <row r="128" spans="1:24" ht="14.25" thickBot="1" x14ac:dyDescent="0.2">
      <c r="A128" s="62" t="str" cm="1">
        <f t="array" aca="1" ref="A128" ca="1">IF($B128="","",IF(ISNUMBER(OFFSET(INDIRECT(ADDRESS(ROW(),COLUMN())),-7,0)),OFFSET(INDIRECT(ADDRESS(ROW(),COLUMN())),-7,0)+1,1))</f>
        <v/>
      </c>
      <c r="B128" s="88"/>
      <c r="C128" s="31"/>
      <c r="D128" s="20" t="s">
        <v>30</v>
      </c>
      <c r="E128" s="69" t="s">
        <v>29</v>
      </c>
      <c r="F128" s="21" t="s">
        <v>1</v>
      </c>
      <c r="G128" s="25"/>
      <c r="H128" s="54" t="str">
        <f t="shared" ref="H128" si="560">IF($G128="","",IF($E128=1,ROUNDDOWN($G128*7.4/1000,0),ROUNDDOWN($G128*6/1000,0)))</f>
        <v/>
      </c>
      <c r="I128" s="55"/>
      <c r="J128" s="54" t="str">
        <f t="shared" ref="J128" si="561">IF($G128="","",ROUNDDOWN($G128*2/1000,0))</f>
        <v/>
      </c>
      <c r="K128" s="55"/>
      <c r="L128" s="54" t="str">
        <f t="shared" ref="L128" si="562">IF(G128="","",ROUNDDOWN($G128*2/1000,0))</f>
        <v/>
      </c>
      <c r="M128" s="123"/>
      <c r="N128" s="79" t="str">
        <f t="shared" ref="N128" si="563">IF(AND($C128="",$C130=""),"",ABS($C128-$C130)+1)</f>
        <v/>
      </c>
      <c r="O128" s="81" t="str">
        <f t="shared" ref="O128" si="564">REPLACE($O$7,1,2,"差１")</f>
        <v>差１</v>
      </c>
      <c r="P128" s="72" t="str">
        <f t="shared" ref="P128" si="565">IF($I130="","",$I130*$N128)</f>
        <v/>
      </c>
      <c r="Q128" s="56" t="str">
        <f t="shared" ref="Q128" si="566">IF($K130="","",$K130*$N128)</f>
        <v/>
      </c>
      <c r="R128" s="56" t="str">
        <f t="shared" ref="R128" si="567">IF($M130="","",$M130*$N128)</f>
        <v/>
      </c>
      <c r="S128" s="67"/>
      <c r="U128" s="16"/>
      <c r="V128" s="16"/>
      <c r="W128" s="16"/>
      <c r="X128" s="16"/>
    </row>
    <row r="129" spans="1:24" ht="14.25" thickBot="1" x14ac:dyDescent="0.2">
      <c r="A129" s="63"/>
      <c r="B129" s="88"/>
      <c r="C129" s="75" t="s">
        <v>11</v>
      </c>
      <c r="D129" s="76"/>
      <c r="E129" s="70"/>
      <c r="F129" s="33" t="s">
        <v>2</v>
      </c>
      <c r="G129" s="26"/>
      <c r="H129" s="59" t="str">
        <f t="shared" ref="H129" si="568">IF($G129="","",IF($E128=1,ROUNDDOWN($G129*7.4/1000,0),ROUNDDOWN($G129*6/1000,0)))</f>
        <v/>
      </c>
      <c r="I129" s="60"/>
      <c r="J129" s="59" t="str">
        <f t="shared" ref="J129" si="569">IF(G129="","",ROUNDDOWN(G129*2/1000,0))</f>
        <v/>
      </c>
      <c r="K129" s="60"/>
      <c r="L129" s="59" t="str">
        <f t="shared" ref="L129" si="570">IF($G129="","",ROUNDDOWN($G129*2/1000,0))</f>
        <v/>
      </c>
      <c r="M129" s="61"/>
      <c r="N129" s="80"/>
      <c r="O129" s="81"/>
      <c r="P129" s="73"/>
      <c r="Q129" s="57"/>
      <c r="R129" s="57"/>
      <c r="S129" s="67"/>
      <c r="U129" s="16"/>
      <c r="V129" s="16"/>
      <c r="W129" s="16"/>
      <c r="X129" s="16"/>
    </row>
    <row r="130" spans="1:24" ht="14.25" thickBot="1" x14ac:dyDescent="0.2">
      <c r="A130" s="63"/>
      <c r="B130" s="88"/>
      <c r="C130" s="34"/>
      <c r="D130" s="22" t="s">
        <v>30</v>
      </c>
      <c r="E130" s="71"/>
      <c r="F130" s="23" t="str">
        <f t="shared" ref="F130" si="571">$O$9</f>
        <v>差１</v>
      </c>
      <c r="G130" s="7" t="str">
        <f t="shared" ref="G130" si="572">IF(AND($G128="",$G129="",""),"",$G128-$G129)</f>
        <v/>
      </c>
      <c r="H130" s="8" t="s">
        <v>4</v>
      </c>
      <c r="I130" s="9" t="str">
        <f t="shared" ref="I130" si="573">IF(AND($H128="",$H129=""),"",$H128-$H129)</f>
        <v/>
      </c>
      <c r="J130" s="8" t="s">
        <v>5</v>
      </c>
      <c r="K130" s="9" t="str">
        <f t="shared" ref="K130" si="574">IF(AND($J128="",$J129=""),"",$J128-$J129)</f>
        <v/>
      </c>
      <c r="L130" s="10" t="s">
        <v>6</v>
      </c>
      <c r="M130" s="7" t="str">
        <f t="shared" ref="M130" si="575">IF(AND($L128="",$L129=""),"",$L128-$L129)</f>
        <v/>
      </c>
      <c r="N130" s="122"/>
      <c r="O130" s="81"/>
      <c r="P130" s="74"/>
      <c r="Q130" s="58"/>
      <c r="R130" s="58"/>
      <c r="S130" s="67"/>
      <c r="U130" s="16"/>
      <c r="V130" s="16"/>
      <c r="W130" s="16"/>
      <c r="X130" s="16"/>
    </row>
    <row r="131" spans="1:24" ht="14.25" thickBot="1" x14ac:dyDescent="0.2">
      <c r="A131" s="63"/>
      <c r="B131" s="89"/>
      <c r="C131" s="31"/>
      <c r="D131" s="20" t="s">
        <v>30</v>
      </c>
      <c r="E131" s="69"/>
      <c r="F131" s="24" t="s">
        <v>1</v>
      </c>
      <c r="G131" s="26"/>
      <c r="H131" s="117" t="str">
        <f t="shared" ref="H131" si="576">IF($G131="","",IF($E131=1,ROUNDDOWN($G131*7.4/1000,0),ROUNDDOWN($G131*6/1000,0)))</f>
        <v/>
      </c>
      <c r="I131" s="118"/>
      <c r="J131" s="117" t="str">
        <f t="shared" ref="J131:J132" si="577">IF($G131="","",ROUNDDOWN($G131*2/1000,0))</f>
        <v/>
      </c>
      <c r="K131" s="118"/>
      <c r="L131" s="117" t="str">
        <f t="shared" ref="L131:L132" si="578">IF($G131="","",ROUNDDOWN($G131*2/1000,0))</f>
        <v/>
      </c>
      <c r="M131" s="119"/>
      <c r="N131" s="79" t="str">
        <f t="shared" ref="N131" si="579">IF(AND($C131="",$C133=""),"",ABS($C131-$C133)+1)</f>
        <v/>
      </c>
      <c r="O131" s="120" t="str">
        <f t="shared" ref="O131" si="580">REPLACE($O$7,1,2,"差２")</f>
        <v>差２</v>
      </c>
      <c r="P131" s="77" t="str">
        <f>IF($I133="","",$I133*$N131)</f>
        <v/>
      </c>
      <c r="Q131" s="56" t="str">
        <f>IF($K133="","",$K133*$N131)</f>
        <v/>
      </c>
      <c r="R131" s="56" t="str">
        <f>IF($M133="","",$M133*$N131)</f>
        <v/>
      </c>
      <c r="S131" s="67"/>
      <c r="U131" s="16"/>
      <c r="V131" s="16"/>
      <c r="W131" s="16"/>
      <c r="X131" s="16"/>
    </row>
    <row r="132" spans="1:24" ht="14.25" thickBot="1" x14ac:dyDescent="0.2">
      <c r="A132" s="63"/>
      <c r="B132" s="90"/>
      <c r="C132" s="75" t="s">
        <v>11</v>
      </c>
      <c r="D132" s="76"/>
      <c r="E132" s="70"/>
      <c r="F132" s="33" t="s">
        <v>2</v>
      </c>
      <c r="G132" s="26"/>
      <c r="H132" s="59" t="str">
        <f t="shared" ref="H132" si="581">IF($G131="","",IF($E131=1,ROUNDDOWN($G132*7.4/1000,0),ROUNDDOWN($G132*6/1000,0)))</f>
        <v/>
      </c>
      <c r="I132" s="60"/>
      <c r="J132" s="59" t="str">
        <f t="shared" si="577"/>
        <v/>
      </c>
      <c r="K132" s="60"/>
      <c r="L132" s="59" t="str">
        <f t="shared" si="578"/>
        <v/>
      </c>
      <c r="M132" s="61"/>
      <c r="N132" s="80"/>
      <c r="O132" s="120"/>
      <c r="P132" s="78"/>
      <c r="Q132" s="57"/>
      <c r="R132" s="57"/>
      <c r="S132" s="67"/>
      <c r="U132" s="16"/>
      <c r="V132" s="16"/>
      <c r="W132" s="16"/>
      <c r="X132" s="16"/>
    </row>
    <row r="133" spans="1:24" ht="14.25" thickBot="1" x14ac:dyDescent="0.2">
      <c r="A133" s="63"/>
      <c r="B133" s="90"/>
      <c r="C133" s="37"/>
      <c r="D133" s="38" t="s">
        <v>30</v>
      </c>
      <c r="E133" s="71"/>
      <c r="F133" s="39" t="str">
        <f t="shared" ref="F133" si="582">$O$12</f>
        <v>差２</v>
      </c>
      <c r="G133" s="40" t="str">
        <f t="shared" ref="G133" si="583">IF(AND($G131="",$G132=""),"",$G131-$G132)</f>
        <v/>
      </c>
      <c r="H133" s="41" t="s">
        <v>4</v>
      </c>
      <c r="I133" s="42" t="str">
        <f t="shared" ref="I133" si="584">IF(AND($H131="",$H132=""),"",$H131-$H132)</f>
        <v/>
      </c>
      <c r="J133" s="41" t="s">
        <v>5</v>
      </c>
      <c r="K133" s="42" t="str">
        <f t="shared" ref="K133" si="585">IF(AND($J131="",$J132=""),"",$J131-$J132)</f>
        <v/>
      </c>
      <c r="L133" s="43" t="s">
        <v>6</v>
      </c>
      <c r="M133" s="40" t="str">
        <f t="shared" ref="M133" si="586">IF(AND($L131="",$L132=""),"",$L131-$L132)</f>
        <v/>
      </c>
      <c r="N133" s="80"/>
      <c r="O133" s="121"/>
      <c r="P133" s="78"/>
      <c r="Q133" s="58"/>
      <c r="R133" s="58"/>
      <c r="S133" s="68"/>
      <c r="U133" s="16"/>
      <c r="V133" s="16"/>
      <c r="W133" s="16"/>
      <c r="X133" s="16"/>
    </row>
    <row r="134" spans="1:24" ht="15" thickTop="1" thickBot="1" x14ac:dyDescent="0.2">
      <c r="A134" s="64"/>
      <c r="B134" s="98" t="s">
        <v>18</v>
      </c>
      <c r="C134" s="99"/>
      <c r="D134" s="99"/>
      <c r="E134" s="99"/>
      <c r="F134" s="99"/>
      <c r="G134" s="99"/>
      <c r="H134" s="99"/>
      <c r="I134" s="99"/>
      <c r="J134" s="99"/>
      <c r="K134" s="99"/>
      <c r="L134" s="99"/>
      <c r="M134" s="99"/>
      <c r="N134" s="99"/>
      <c r="O134" s="100"/>
      <c r="P134" s="44" t="str">
        <f t="shared" ref="P134" si="587">IF(AND($P128="",$P131=""),"",SUM($P128:$P131))</f>
        <v/>
      </c>
      <c r="Q134" s="45" t="str">
        <f t="shared" ref="Q134" si="588">IF(AND(Q128="",Q131=""),"",SUM(Q128:Q131))</f>
        <v/>
      </c>
      <c r="R134" s="45" t="str">
        <f t="shared" ref="R134" si="589">IF(AND($R128="",$R131=""),"",SUM($R128:$R131))</f>
        <v/>
      </c>
      <c r="S134" s="46" t="str">
        <f t="shared" ref="S134" si="590">IF(AND($P134="",$Q134="",$R134=""),"",SUM($P134:$R134))</f>
        <v/>
      </c>
      <c r="T134" s="50">
        <v>18</v>
      </c>
      <c r="U134" s="51" t="str">
        <f t="shared" ref="U134" si="591">P134</f>
        <v/>
      </c>
      <c r="V134" s="51" t="str">
        <f t="shared" ref="V134" si="592">Q134</f>
        <v/>
      </c>
      <c r="W134" s="51" t="str">
        <f t="shared" ref="W134" si="593">R134</f>
        <v/>
      </c>
      <c r="X134" s="51" t="str">
        <f t="shared" ref="X134" si="594">S134</f>
        <v/>
      </c>
    </row>
    <row r="135" spans="1:24" ht="14.25" thickBot="1" x14ac:dyDescent="0.2">
      <c r="A135" s="62" t="str" cm="1">
        <f t="array" aca="1" ref="A135" ca="1">IF($B135="","",IF(ISNUMBER(OFFSET(INDIRECT(ADDRESS(ROW(),COLUMN())),-7,0)),OFFSET(INDIRECT(ADDRESS(ROW(),COLUMN())),-7,0)+1,1))</f>
        <v/>
      </c>
      <c r="B135" s="88"/>
      <c r="C135" s="31"/>
      <c r="D135" s="20" t="s">
        <v>30</v>
      </c>
      <c r="E135" s="69" t="s">
        <v>29</v>
      </c>
      <c r="F135" s="21" t="s">
        <v>1</v>
      </c>
      <c r="G135" s="25"/>
      <c r="H135" s="54" t="str">
        <f t="shared" ref="H135" si="595">IF($G135="","",IF($E135=1,ROUNDDOWN($G135*7.4/1000,0),ROUNDDOWN($G135*6/1000,0)))</f>
        <v/>
      </c>
      <c r="I135" s="55"/>
      <c r="J135" s="54" t="str">
        <f t="shared" ref="J135" si="596">IF($G135="","",ROUNDDOWN($G135*2/1000,0))</f>
        <v/>
      </c>
      <c r="K135" s="55"/>
      <c r="L135" s="54" t="str">
        <f t="shared" ref="L135" si="597">IF(G135="","",ROUNDDOWN($G135*2/1000,0))</f>
        <v/>
      </c>
      <c r="M135" s="123"/>
      <c r="N135" s="79" t="str">
        <f t="shared" ref="N135" si="598">IF(AND($C135="",$C137=""),"",ABS($C135-$C137)+1)</f>
        <v/>
      </c>
      <c r="O135" s="81" t="str">
        <f t="shared" ref="O135" si="599">REPLACE($O$7,1,2,"差１")</f>
        <v>差１</v>
      </c>
      <c r="P135" s="72" t="str">
        <f t="shared" ref="P135" si="600">IF($I137="","",$I137*$N135)</f>
        <v/>
      </c>
      <c r="Q135" s="56" t="str">
        <f t="shared" ref="Q135" si="601">IF($K137="","",$K137*$N135)</f>
        <v/>
      </c>
      <c r="R135" s="56" t="str">
        <f t="shared" ref="R135" si="602">IF($M137="","",$M137*$N135)</f>
        <v/>
      </c>
      <c r="S135" s="67"/>
      <c r="U135" s="16"/>
      <c r="V135" s="16"/>
      <c r="W135" s="16"/>
      <c r="X135" s="16"/>
    </row>
    <row r="136" spans="1:24" ht="14.25" thickBot="1" x14ac:dyDescent="0.2">
      <c r="A136" s="63"/>
      <c r="B136" s="88"/>
      <c r="C136" s="75" t="s">
        <v>11</v>
      </c>
      <c r="D136" s="76"/>
      <c r="E136" s="70"/>
      <c r="F136" s="33" t="s">
        <v>2</v>
      </c>
      <c r="G136" s="26"/>
      <c r="H136" s="59" t="str">
        <f t="shared" ref="H136" si="603">IF($G136="","",IF($E135=1,ROUNDDOWN($G136*7.4/1000,0),ROUNDDOWN($G136*6/1000,0)))</f>
        <v/>
      </c>
      <c r="I136" s="60"/>
      <c r="J136" s="59" t="str">
        <f t="shared" ref="J136" si="604">IF(G136="","",ROUNDDOWN(G136*2/1000,0))</f>
        <v/>
      </c>
      <c r="K136" s="60"/>
      <c r="L136" s="59" t="str">
        <f t="shared" ref="L136" si="605">IF($G136="","",ROUNDDOWN($G136*2/1000,0))</f>
        <v/>
      </c>
      <c r="M136" s="61"/>
      <c r="N136" s="80"/>
      <c r="O136" s="81"/>
      <c r="P136" s="73"/>
      <c r="Q136" s="57"/>
      <c r="R136" s="57"/>
      <c r="S136" s="67"/>
      <c r="U136" s="16"/>
      <c r="V136" s="16"/>
      <c r="W136" s="16"/>
      <c r="X136" s="16"/>
    </row>
    <row r="137" spans="1:24" ht="14.25" thickBot="1" x14ac:dyDescent="0.2">
      <c r="A137" s="63"/>
      <c r="B137" s="88"/>
      <c r="C137" s="34"/>
      <c r="D137" s="22" t="s">
        <v>30</v>
      </c>
      <c r="E137" s="71"/>
      <c r="F137" s="23" t="str">
        <f t="shared" ref="F137" si="606">$O$9</f>
        <v>差１</v>
      </c>
      <c r="G137" s="7" t="str">
        <f t="shared" ref="G137" si="607">IF(AND($G135="",$G136="",""),"",$G135-$G136)</f>
        <v/>
      </c>
      <c r="H137" s="8" t="s">
        <v>4</v>
      </c>
      <c r="I137" s="9" t="str">
        <f t="shared" ref="I137" si="608">IF(AND($H135="",$H136=""),"",$H135-$H136)</f>
        <v/>
      </c>
      <c r="J137" s="8" t="s">
        <v>5</v>
      </c>
      <c r="K137" s="9" t="str">
        <f t="shared" ref="K137" si="609">IF(AND($J135="",$J136=""),"",$J135-$J136)</f>
        <v/>
      </c>
      <c r="L137" s="10" t="s">
        <v>6</v>
      </c>
      <c r="M137" s="7" t="str">
        <f t="shared" ref="M137" si="610">IF(AND($L135="",$L136=""),"",$L135-$L136)</f>
        <v/>
      </c>
      <c r="N137" s="122"/>
      <c r="O137" s="81"/>
      <c r="P137" s="74"/>
      <c r="Q137" s="58"/>
      <c r="R137" s="58"/>
      <c r="S137" s="67"/>
      <c r="U137" s="16"/>
      <c r="V137" s="16"/>
      <c r="W137" s="16"/>
      <c r="X137" s="16"/>
    </row>
    <row r="138" spans="1:24" ht="14.25" thickBot="1" x14ac:dyDescent="0.2">
      <c r="A138" s="63"/>
      <c r="B138" s="89"/>
      <c r="C138" s="31"/>
      <c r="D138" s="20" t="s">
        <v>30</v>
      </c>
      <c r="E138" s="69"/>
      <c r="F138" s="24" t="s">
        <v>1</v>
      </c>
      <c r="G138" s="26"/>
      <c r="H138" s="117" t="str">
        <f t="shared" ref="H138" si="611">IF($G138="","",IF($E138=1,ROUNDDOWN($G138*7.4/1000,0),ROUNDDOWN($G138*6/1000,0)))</f>
        <v/>
      </c>
      <c r="I138" s="118"/>
      <c r="J138" s="117" t="str">
        <f t="shared" ref="J138:J139" si="612">IF($G138="","",ROUNDDOWN($G138*2/1000,0))</f>
        <v/>
      </c>
      <c r="K138" s="118"/>
      <c r="L138" s="117" t="str">
        <f t="shared" ref="L138:L139" si="613">IF($G138="","",ROUNDDOWN($G138*2/1000,0))</f>
        <v/>
      </c>
      <c r="M138" s="119"/>
      <c r="N138" s="79" t="str">
        <f t="shared" ref="N138" si="614">IF(AND($C138="",$C140=""),"",ABS($C138-$C140)+1)</f>
        <v/>
      </c>
      <c r="O138" s="120" t="str">
        <f t="shared" ref="O138" si="615">REPLACE($O$7,1,2,"差２")</f>
        <v>差２</v>
      </c>
      <c r="P138" s="77" t="str">
        <f>IF($I140="","",$I140*$N138)</f>
        <v/>
      </c>
      <c r="Q138" s="56" t="str">
        <f>IF($K140="","",$K140*$N138)</f>
        <v/>
      </c>
      <c r="R138" s="56" t="str">
        <f>IF($M140="","",$M140*$N138)</f>
        <v/>
      </c>
      <c r="S138" s="67"/>
      <c r="U138" s="16"/>
      <c r="V138" s="16"/>
      <c r="W138" s="16"/>
      <c r="X138" s="16"/>
    </row>
    <row r="139" spans="1:24" ht="14.25" thickBot="1" x14ac:dyDescent="0.2">
      <c r="A139" s="63"/>
      <c r="B139" s="90"/>
      <c r="C139" s="75" t="s">
        <v>11</v>
      </c>
      <c r="D139" s="76"/>
      <c r="E139" s="70"/>
      <c r="F139" s="33" t="s">
        <v>2</v>
      </c>
      <c r="G139" s="26"/>
      <c r="H139" s="59" t="str">
        <f t="shared" ref="H139" si="616">IF($G138="","",IF($E138=1,ROUNDDOWN($G139*7.4/1000,0),ROUNDDOWN($G139*6/1000,0)))</f>
        <v/>
      </c>
      <c r="I139" s="60"/>
      <c r="J139" s="59" t="str">
        <f t="shared" si="612"/>
        <v/>
      </c>
      <c r="K139" s="60"/>
      <c r="L139" s="59" t="str">
        <f t="shared" si="613"/>
        <v/>
      </c>
      <c r="M139" s="61"/>
      <c r="N139" s="80"/>
      <c r="O139" s="120"/>
      <c r="P139" s="78"/>
      <c r="Q139" s="57"/>
      <c r="R139" s="57"/>
      <c r="S139" s="67"/>
      <c r="U139" s="16"/>
      <c r="V139" s="16"/>
      <c r="W139" s="16"/>
      <c r="X139" s="16"/>
    </row>
    <row r="140" spans="1:24" ht="14.25" thickBot="1" x14ac:dyDescent="0.2">
      <c r="A140" s="63"/>
      <c r="B140" s="90"/>
      <c r="C140" s="37"/>
      <c r="D140" s="38" t="s">
        <v>30</v>
      </c>
      <c r="E140" s="71"/>
      <c r="F140" s="39" t="str">
        <f t="shared" ref="F140" si="617">$O$12</f>
        <v>差２</v>
      </c>
      <c r="G140" s="40" t="str">
        <f t="shared" ref="G140" si="618">IF(AND($G138="",$G139=""),"",$G138-$G139)</f>
        <v/>
      </c>
      <c r="H140" s="41" t="s">
        <v>4</v>
      </c>
      <c r="I140" s="42" t="str">
        <f t="shared" ref="I140" si="619">IF(AND($H138="",$H139=""),"",$H138-$H139)</f>
        <v/>
      </c>
      <c r="J140" s="41" t="s">
        <v>5</v>
      </c>
      <c r="K140" s="42" t="str">
        <f t="shared" ref="K140" si="620">IF(AND($J138="",$J139=""),"",$J138-$J139)</f>
        <v/>
      </c>
      <c r="L140" s="43" t="s">
        <v>6</v>
      </c>
      <c r="M140" s="40" t="str">
        <f t="shared" ref="M140" si="621">IF(AND($L138="",$L139=""),"",$L138-$L139)</f>
        <v/>
      </c>
      <c r="N140" s="80"/>
      <c r="O140" s="121"/>
      <c r="P140" s="78"/>
      <c r="Q140" s="58"/>
      <c r="R140" s="58"/>
      <c r="S140" s="68"/>
      <c r="U140" s="16"/>
      <c r="V140" s="16"/>
      <c r="W140" s="16"/>
      <c r="X140" s="16"/>
    </row>
    <row r="141" spans="1:24" ht="15" thickTop="1" thickBot="1" x14ac:dyDescent="0.2">
      <c r="A141" s="64"/>
      <c r="B141" s="98" t="s">
        <v>18</v>
      </c>
      <c r="C141" s="99"/>
      <c r="D141" s="99"/>
      <c r="E141" s="99"/>
      <c r="F141" s="99"/>
      <c r="G141" s="99"/>
      <c r="H141" s="99"/>
      <c r="I141" s="99"/>
      <c r="J141" s="99"/>
      <c r="K141" s="99"/>
      <c r="L141" s="99"/>
      <c r="M141" s="99"/>
      <c r="N141" s="99"/>
      <c r="O141" s="100"/>
      <c r="P141" s="44" t="str">
        <f t="shared" ref="P141" si="622">IF(AND($P135="",$P138=""),"",SUM($P135:$P138))</f>
        <v/>
      </c>
      <c r="Q141" s="45" t="str">
        <f t="shared" ref="Q141" si="623">IF(AND(Q135="",Q138=""),"",SUM(Q135:Q138))</f>
        <v/>
      </c>
      <c r="R141" s="45" t="str">
        <f t="shared" ref="R141" si="624">IF(AND($R135="",$R138=""),"",SUM($R135:$R138))</f>
        <v/>
      </c>
      <c r="S141" s="46" t="str">
        <f t="shared" ref="S141" si="625">IF(AND($P141="",$Q141="",$R141=""),"",SUM($P141:$R141))</f>
        <v/>
      </c>
      <c r="T141" s="50">
        <v>19</v>
      </c>
      <c r="U141" s="51" t="str">
        <f t="shared" ref="U141" si="626">P141</f>
        <v/>
      </c>
      <c r="V141" s="51" t="str">
        <f t="shared" ref="V141" si="627">Q141</f>
        <v/>
      </c>
      <c r="W141" s="51" t="str">
        <f t="shared" ref="W141" si="628">R141</f>
        <v/>
      </c>
      <c r="X141" s="51" t="str">
        <f t="shared" ref="X141" si="629">S141</f>
        <v/>
      </c>
    </row>
    <row r="142" spans="1:24" ht="14.25" thickBot="1" x14ac:dyDescent="0.2">
      <c r="A142" s="62" t="str" cm="1">
        <f t="array" aca="1" ref="A142" ca="1">IF($B142="","",IF(ISNUMBER(OFFSET(INDIRECT(ADDRESS(ROW(),COLUMN())),-7,0)),OFFSET(INDIRECT(ADDRESS(ROW(),COLUMN())),-7,0)+1,1))</f>
        <v/>
      </c>
      <c r="B142" s="88"/>
      <c r="C142" s="31"/>
      <c r="D142" s="20" t="s">
        <v>30</v>
      </c>
      <c r="E142" s="69" t="s">
        <v>29</v>
      </c>
      <c r="F142" s="21" t="s">
        <v>1</v>
      </c>
      <c r="G142" s="25"/>
      <c r="H142" s="54" t="str">
        <f t="shared" ref="H142" si="630">IF($G142="","",IF($E142=1,ROUNDDOWN($G142*7.4/1000,0),ROUNDDOWN($G142*6/1000,0)))</f>
        <v/>
      </c>
      <c r="I142" s="55"/>
      <c r="J142" s="54" t="str">
        <f t="shared" ref="J142" si="631">IF($G142="","",ROUNDDOWN($G142*2/1000,0))</f>
        <v/>
      </c>
      <c r="K142" s="55"/>
      <c r="L142" s="54" t="str">
        <f t="shared" ref="L142" si="632">IF(G142="","",ROUNDDOWN($G142*2/1000,0))</f>
        <v/>
      </c>
      <c r="M142" s="123"/>
      <c r="N142" s="79" t="str">
        <f t="shared" ref="N142" si="633">IF(AND($C142="",$C144=""),"",ABS($C142-$C144)+1)</f>
        <v/>
      </c>
      <c r="O142" s="81" t="str">
        <f t="shared" ref="O142" si="634">REPLACE($O$7,1,2,"差１")</f>
        <v>差１</v>
      </c>
      <c r="P142" s="72" t="str">
        <f t="shared" ref="P142" si="635">IF($I144="","",$I144*$N142)</f>
        <v/>
      </c>
      <c r="Q142" s="56" t="str">
        <f t="shared" ref="Q142" si="636">IF($K144="","",$K144*$N142)</f>
        <v/>
      </c>
      <c r="R142" s="56" t="str">
        <f t="shared" ref="R142" si="637">IF($M144="","",$M144*$N142)</f>
        <v/>
      </c>
      <c r="S142" s="67"/>
      <c r="U142" s="16"/>
      <c r="V142" s="16"/>
      <c r="W142" s="16"/>
      <c r="X142" s="16"/>
    </row>
    <row r="143" spans="1:24" ht="14.25" thickBot="1" x14ac:dyDescent="0.2">
      <c r="A143" s="63"/>
      <c r="B143" s="88"/>
      <c r="C143" s="75" t="s">
        <v>11</v>
      </c>
      <c r="D143" s="76"/>
      <c r="E143" s="70"/>
      <c r="F143" s="33" t="s">
        <v>2</v>
      </c>
      <c r="G143" s="26"/>
      <c r="H143" s="59" t="str">
        <f t="shared" ref="H143" si="638">IF($G143="","",IF($E142=1,ROUNDDOWN($G143*7.4/1000,0),ROUNDDOWN($G143*6/1000,0)))</f>
        <v/>
      </c>
      <c r="I143" s="60"/>
      <c r="J143" s="59" t="str">
        <f t="shared" ref="J143" si="639">IF(G143="","",ROUNDDOWN(G143*2/1000,0))</f>
        <v/>
      </c>
      <c r="K143" s="60"/>
      <c r="L143" s="59" t="str">
        <f t="shared" ref="L143" si="640">IF($G143="","",ROUNDDOWN($G143*2/1000,0))</f>
        <v/>
      </c>
      <c r="M143" s="61"/>
      <c r="N143" s="80"/>
      <c r="O143" s="81"/>
      <c r="P143" s="73"/>
      <c r="Q143" s="57"/>
      <c r="R143" s="57"/>
      <c r="S143" s="67"/>
      <c r="U143" s="16"/>
      <c r="V143" s="16"/>
      <c r="W143" s="16"/>
      <c r="X143" s="16"/>
    </row>
    <row r="144" spans="1:24" ht="14.25" thickBot="1" x14ac:dyDescent="0.2">
      <c r="A144" s="63"/>
      <c r="B144" s="88"/>
      <c r="C144" s="34"/>
      <c r="D144" s="22" t="s">
        <v>30</v>
      </c>
      <c r="E144" s="71"/>
      <c r="F144" s="23" t="str">
        <f t="shared" ref="F144" si="641">$O$9</f>
        <v>差１</v>
      </c>
      <c r="G144" s="7" t="str">
        <f t="shared" ref="G144" si="642">IF(AND($G142="",$G143="",""),"",$G142-$G143)</f>
        <v/>
      </c>
      <c r="H144" s="8" t="s">
        <v>4</v>
      </c>
      <c r="I144" s="9" t="str">
        <f t="shared" ref="I144" si="643">IF(AND($H142="",$H143=""),"",$H142-$H143)</f>
        <v/>
      </c>
      <c r="J144" s="8" t="s">
        <v>5</v>
      </c>
      <c r="K144" s="9" t="str">
        <f t="shared" ref="K144" si="644">IF(AND($J142="",$J143=""),"",$J142-$J143)</f>
        <v/>
      </c>
      <c r="L144" s="10" t="s">
        <v>6</v>
      </c>
      <c r="M144" s="7" t="str">
        <f t="shared" ref="M144" si="645">IF(AND($L142="",$L143=""),"",$L142-$L143)</f>
        <v/>
      </c>
      <c r="N144" s="122"/>
      <c r="O144" s="81"/>
      <c r="P144" s="74"/>
      <c r="Q144" s="58"/>
      <c r="R144" s="58"/>
      <c r="S144" s="67"/>
      <c r="U144" s="16"/>
      <c r="V144" s="16"/>
      <c r="W144" s="16"/>
      <c r="X144" s="16"/>
    </row>
    <row r="145" spans="1:24" ht="14.25" thickBot="1" x14ac:dyDescent="0.2">
      <c r="A145" s="63"/>
      <c r="B145" s="89"/>
      <c r="C145" s="31"/>
      <c r="D145" s="20" t="s">
        <v>30</v>
      </c>
      <c r="E145" s="69"/>
      <c r="F145" s="24" t="s">
        <v>1</v>
      </c>
      <c r="G145" s="26"/>
      <c r="H145" s="117" t="str">
        <f t="shared" ref="H145" si="646">IF($G145="","",IF($E145=1,ROUNDDOWN($G145*7.4/1000,0),ROUNDDOWN($G145*6/1000,0)))</f>
        <v/>
      </c>
      <c r="I145" s="118"/>
      <c r="J145" s="117" t="str">
        <f t="shared" ref="J145:J146" si="647">IF($G145="","",ROUNDDOWN($G145*2/1000,0))</f>
        <v/>
      </c>
      <c r="K145" s="118"/>
      <c r="L145" s="117" t="str">
        <f t="shared" ref="L145:L146" si="648">IF($G145="","",ROUNDDOWN($G145*2/1000,0))</f>
        <v/>
      </c>
      <c r="M145" s="119"/>
      <c r="N145" s="79" t="str">
        <f t="shared" ref="N145" si="649">IF(AND($C145="",$C147=""),"",ABS($C145-$C147)+1)</f>
        <v/>
      </c>
      <c r="O145" s="120" t="str">
        <f t="shared" ref="O145" si="650">REPLACE($O$7,1,2,"差２")</f>
        <v>差２</v>
      </c>
      <c r="P145" s="77" t="str">
        <f>IF($I147="","",$I147*$N145)</f>
        <v/>
      </c>
      <c r="Q145" s="56" t="str">
        <f>IF($K147="","",$K147*$N145)</f>
        <v/>
      </c>
      <c r="R145" s="56" t="str">
        <f>IF($M147="","",$M147*$N145)</f>
        <v/>
      </c>
      <c r="S145" s="67"/>
      <c r="U145" s="16"/>
      <c r="V145" s="16"/>
      <c r="W145" s="16"/>
      <c r="X145" s="16"/>
    </row>
    <row r="146" spans="1:24" ht="14.25" thickBot="1" x14ac:dyDescent="0.2">
      <c r="A146" s="63"/>
      <c r="B146" s="90"/>
      <c r="C146" s="75" t="s">
        <v>11</v>
      </c>
      <c r="D146" s="76"/>
      <c r="E146" s="70"/>
      <c r="F146" s="33" t="s">
        <v>2</v>
      </c>
      <c r="G146" s="26"/>
      <c r="H146" s="59" t="str">
        <f t="shared" ref="H146" si="651">IF($G145="","",IF($E145=1,ROUNDDOWN($G146*7.4/1000,0),ROUNDDOWN($G146*6/1000,0)))</f>
        <v/>
      </c>
      <c r="I146" s="60"/>
      <c r="J146" s="59" t="str">
        <f t="shared" si="647"/>
        <v/>
      </c>
      <c r="K146" s="60"/>
      <c r="L146" s="59" t="str">
        <f t="shared" si="648"/>
        <v/>
      </c>
      <c r="M146" s="61"/>
      <c r="N146" s="80"/>
      <c r="O146" s="120"/>
      <c r="P146" s="78"/>
      <c r="Q146" s="57"/>
      <c r="R146" s="57"/>
      <c r="S146" s="67"/>
      <c r="U146" s="16"/>
      <c r="V146" s="16"/>
      <c r="W146" s="16"/>
      <c r="X146" s="16"/>
    </row>
    <row r="147" spans="1:24" ht="14.25" thickBot="1" x14ac:dyDescent="0.2">
      <c r="A147" s="63"/>
      <c r="B147" s="90"/>
      <c r="C147" s="37"/>
      <c r="D147" s="38" t="s">
        <v>30</v>
      </c>
      <c r="E147" s="71"/>
      <c r="F147" s="39" t="str">
        <f t="shared" ref="F147" si="652">$O$12</f>
        <v>差２</v>
      </c>
      <c r="G147" s="40" t="str">
        <f t="shared" ref="G147" si="653">IF(AND($G145="",$G146=""),"",$G145-$G146)</f>
        <v/>
      </c>
      <c r="H147" s="41" t="s">
        <v>4</v>
      </c>
      <c r="I147" s="42" t="str">
        <f t="shared" ref="I147" si="654">IF(AND($H145="",$H146=""),"",$H145-$H146)</f>
        <v/>
      </c>
      <c r="J147" s="41" t="s">
        <v>5</v>
      </c>
      <c r="K147" s="42" t="str">
        <f t="shared" ref="K147" si="655">IF(AND($J145="",$J146=""),"",$J145-$J146)</f>
        <v/>
      </c>
      <c r="L147" s="43" t="s">
        <v>6</v>
      </c>
      <c r="M147" s="40" t="str">
        <f t="shared" ref="M147" si="656">IF(AND($L145="",$L146=""),"",$L145-$L146)</f>
        <v/>
      </c>
      <c r="N147" s="80"/>
      <c r="O147" s="121"/>
      <c r="P147" s="78"/>
      <c r="Q147" s="58"/>
      <c r="R147" s="58"/>
      <c r="S147" s="68"/>
      <c r="U147" s="16"/>
      <c r="V147" s="16"/>
      <c r="W147" s="16"/>
      <c r="X147" s="16"/>
    </row>
    <row r="148" spans="1:24" ht="15" thickTop="1" thickBot="1" x14ac:dyDescent="0.2">
      <c r="A148" s="64"/>
      <c r="B148" s="98" t="s">
        <v>18</v>
      </c>
      <c r="C148" s="99"/>
      <c r="D148" s="99"/>
      <c r="E148" s="99"/>
      <c r="F148" s="99"/>
      <c r="G148" s="99"/>
      <c r="H148" s="99"/>
      <c r="I148" s="99"/>
      <c r="J148" s="99"/>
      <c r="K148" s="99"/>
      <c r="L148" s="99"/>
      <c r="M148" s="99"/>
      <c r="N148" s="99"/>
      <c r="O148" s="100"/>
      <c r="P148" s="44" t="str">
        <f t="shared" ref="P148" si="657">IF(AND($P142="",$P145=""),"",SUM($P142:$P145))</f>
        <v/>
      </c>
      <c r="Q148" s="45" t="str">
        <f t="shared" ref="Q148" si="658">IF(AND(Q142="",Q145=""),"",SUM(Q142:Q145))</f>
        <v/>
      </c>
      <c r="R148" s="45" t="str">
        <f t="shared" ref="R148" si="659">IF(AND($R142="",$R145=""),"",SUM($R142:$R145))</f>
        <v/>
      </c>
      <c r="S148" s="46" t="str">
        <f t="shared" ref="S148" si="660">IF(AND($P148="",$Q148="",$R148=""),"",SUM($P148:$R148))</f>
        <v/>
      </c>
      <c r="T148" s="50">
        <v>20</v>
      </c>
      <c r="U148" s="51" t="str">
        <f t="shared" ref="U148" si="661">P148</f>
        <v/>
      </c>
      <c r="V148" s="51" t="str">
        <f t="shared" ref="V148" si="662">Q148</f>
        <v/>
      </c>
      <c r="W148" s="51" t="str">
        <f t="shared" ref="W148" si="663">R148</f>
        <v/>
      </c>
      <c r="X148" s="51" t="str">
        <f t="shared" ref="X148" si="664">S148</f>
        <v/>
      </c>
    </row>
    <row r="149" spans="1:24" ht="14.25" thickBot="1" x14ac:dyDescent="0.2">
      <c r="A149" s="62" t="str" cm="1">
        <f t="array" aca="1" ref="A149" ca="1">IF($B149="","",IF(ISNUMBER(OFFSET(INDIRECT(ADDRESS(ROW(),COLUMN())),-7,0)),OFFSET(INDIRECT(ADDRESS(ROW(),COLUMN())),-7,0)+1,1))</f>
        <v/>
      </c>
      <c r="B149" s="88"/>
      <c r="C149" s="31"/>
      <c r="D149" s="20" t="s">
        <v>30</v>
      </c>
      <c r="E149" s="69" t="s">
        <v>29</v>
      </c>
      <c r="F149" s="21" t="s">
        <v>1</v>
      </c>
      <c r="G149" s="25"/>
      <c r="H149" s="54" t="str">
        <f t="shared" ref="H149" si="665">IF($G149="","",IF($E149=1,ROUNDDOWN($G149*7.4/1000,0),ROUNDDOWN($G149*6/1000,0)))</f>
        <v/>
      </c>
      <c r="I149" s="55"/>
      <c r="J149" s="54" t="str">
        <f t="shared" ref="J149" si="666">IF($G149="","",ROUNDDOWN($G149*2/1000,0))</f>
        <v/>
      </c>
      <c r="K149" s="55"/>
      <c r="L149" s="54" t="str">
        <f t="shared" ref="L149" si="667">IF(G149="","",ROUNDDOWN($G149*2/1000,0))</f>
        <v/>
      </c>
      <c r="M149" s="123"/>
      <c r="N149" s="79" t="str">
        <f t="shared" ref="N149" si="668">IF(AND($C149="",$C151=""),"",ABS($C149-$C151)+1)</f>
        <v/>
      </c>
      <c r="O149" s="81" t="str">
        <f t="shared" ref="O149" si="669">REPLACE($O$7,1,2,"差１")</f>
        <v>差１</v>
      </c>
      <c r="P149" s="72" t="str">
        <f t="shared" ref="P149" si="670">IF($I151="","",$I151*$N149)</f>
        <v/>
      </c>
      <c r="Q149" s="56" t="str">
        <f t="shared" ref="Q149" si="671">IF($K151="","",$K151*$N149)</f>
        <v/>
      </c>
      <c r="R149" s="56" t="str">
        <f t="shared" ref="R149" si="672">IF($M151="","",$M151*$N149)</f>
        <v/>
      </c>
      <c r="S149" s="67"/>
      <c r="U149" s="16"/>
      <c r="V149" s="16"/>
      <c r="W149" s="16"/>
      <c r="X149" s="16"/>
    </row>
    <row r="150" spans="1:24" ht="14.25" thickBot="1" x14ac:dyDescent="0.2">
      <c r="A150" s="63"/>
      <c r="B150" s="88"/>
      <c r="C150" s="75" t="s">
        <v>11</v>
      </c>
      <c r="D150" s="76"/>
      <c r="E150" s="70"/>
      <c r="F150" s="33" t="s">
        <v>2</v>
      </c>
      <c r="G150" s="26"/>
      <c r="H150" s="59" t="str">
        <f t="shared" ref="H150" si="673">IF($G150="","",IF($E149=1,ROUNDDOWN($G150*7.4/1000,0),ROUNDDOWN($G150*6/1000,0)))</f>
        <v/>
      </c>
      <c r="I150" s="60"/>
      <c r="J150" s="59" t="str">
        <f t="shared" ref="J150" si="674">IF(G150="","",ROUNDDOWN(G150*2/1000,0))</f>
        <v/>
      </c>
      <c r="K150" s="60"/>
      <c r="L150" s="59" t="str">
        <f t="shared" ref="L150" si="675">IF($G150="","",ROUNDDOWN($G150*2/1000,0))</f>
        <v/>
      </c>
      <c r="M150" s="61"/>
      <c r="N150" s="80"/>
      <c r="O150" s="81"/>
      <c r="P150" s="73"/>
      <c r="Q150" s="57"/>
      <c r="R150" s="57"/>
      <c r="S150" s="67"/>
      <c r="U150" s="16"/>
      <c r="V150" s="16"/>
      <c r="W150" s="16"/>
      <c r="X150" s="16"/>
    </row>
    <row r="151" spans="1:24" ht="14.25" thickBot="1" x14ac:dyDescent="0.2">
      <c r="A151" s="63"/>
      <c r="B151" s="88"/>
      <c r="C151" s="34"/>
      <c r="D151" s="22" t="s">
        <v>30</v>
      </c>
      <c r="E151" s="71"/>
      <c r="F151" s="23" t="str">
        <f t="shared" ref="F151" si="676">$O$9</f>
        <v>差１</v>
      </c>
      <c r="G151" s="7" t="str">
        <f t="shared" ref="G151" si="677">IF(AND($G149="",$G150="",""),"",$G149-$G150)</f>
        <v/>
      </c>
      <c r="H151" s="8" t="s">
        <v>4</v>
      </c>
      <c r="I151" s="9" t="str">
        <f t="shared" ref="I151" si="678">IF(AND($H149="",$H150=""),"",$H149-$H150)</f>
        <v/>
      </c>
      <c r="J151" s="8" t="s">
        <v>5</v>
      </c>
      <c r="K151" s="9" t="str">
        <f t="shared" ref="K151" si="679">IF(AND($J149="",$J150=""),"",$J149-$J150)</f>
        <v/>
      </c>
      <c r="L151" s="10" t="s">
        <v>6</v>
      </c>
      <c r="M151" s="7" t="str">
        <f t="shared" ref="M151" si="680">IF(AND($L149="",$L150=""),"",$L149-$L150)</f>
        <v/>
      </c>
      <c r="N151" s="122"/>
      <c r="O151" s="81"/>
      <c r="P151" s="74"/>
      <c r="Q151" s="58"/>
      <c r="R151" s="58"/>
      <c r="S151" s="67"/>
      <c r="U151" s="16"/>
      <c r="V151" s="16"/>
      <c r="W151" s="16"/>
      <c r="X151" s="16"/>
    </row>
    <row r="152" spans="1:24" ht="14.25" thickBot="1" x14ac:dyDescent="0.2">
      <c r="A152" s="63"/>
      <c r="B152" s="89"/>
      <c r="C152" s="31"/>
      <c r="D152" s="20" t="s">
        <v>30</v>
      </c>
      <c r="E152" s="69"/>
      <c r="F152" s="24" t="s">
        <v>1</v>
      </c>
      <c r="G152" s="26"/>
      <c r="H152" s="117" t="str">
        <f t="shared" ref="H152" si="681">IF($G152="","",IF($E152=1,ROUNDDOWN($G152*7.4/1000,0),ROUNDDOWN($G152*6/1000,0)))</f>
        <v/>
      </c>
      <c r="I152" s="118"/>
      <c r="J152" s="117" t="str">
        <f t="shared" ref="J152:J153" si="682">IF($G152="","",ROUNDDOWN($G152*2/1000,0))</f>
        <v/>
      </c>
      <c r="K152" s="118"/>
      <c r="L152" s="117" t="str">
        <f t="shared" ref="L152:L153" si="683">IF($G152="","",ROUNDDOWN($G152*2/1000,0))</f>
        <v/>
      </c>
      <c r="M152" s="119"/>
      <c r="N152" s="79" t="str">
        <f t="shared" ref="N152" si="684">IF(AND($C152="",$C154=""),"",ABS($C152-$C154)+1)</f>
        <v/>
      </c>
      <c r="O152" s="120" t="str">
        <f t="shared" ref="O152" si="685">REPLACE($O$7,1,2,"差２")</f>
        <v>差２</v>
      </c>
      <c r="P152" s="77" t="str">
        <f>IF($I154="","",$I154*$N152)</f>
        <v/>
      </c>
      <c r="Q152" s="56" t="str">
        <f>IF($K154="","",$K154*$N152)</f>
        <v/>
      </c>
      <c r="R152" s="56" t="str">
        <f>IF($M154="","",$M154*$N152)</f>
        <v/>
      </c>
      <c r="S152" s="67"/>
      <c r="U152" s="16"/>
      <c r="V152" s="16"/>
      <c r="W152" s="16"/>
      <c r="X152" s="16"/>
    </row>
    <row r="153" spans="1:24" ht="14.25" thickBot="1" x14ac:dyDescent="0.2">
      <c r="A153" s="63"/>
      <c r="B153" s="90"/>
      <c r="C153" s="75" t="s">
        <v>11</v>
      </c>
      <c r="D153" s="76"/>
      <c r="E153" s="70"/>
      <c r="F153" s="33" t="s">
        <v>2</v>
      </c>
      <c r="G153" s="26"/>
      <c r="H153" s="59" t="str">
        <f t="shared" ref="H153" si="686">IF($G152="","",IF($E152=1,ROUNDDOWN($G153*7.4/1000,0),ROUNDDOWN($G153*6/1000,0)))</f>
        <v/>
      </c>
      <c r="I153" s="60"/>
      <c r="J153" s="59" t="str">
        <f t="shared" si="682"/>
        <v/>
      </c>
      <c r="K153" s="60"/>
      <c r="L153" s="59" t="str">
        <f t="shared" si="683"/>
        <v/>
      </c>
      <c r="M153" s="61"/>
      <c r="N153" s="80"/>
      <c r="O153" s="120"/>
      <c r="P153" s="78"/>
      <c r="Q153" s="57"/>
      <c r="R153" s="57"/>
      <c r="S153" s="67"/>
      <c r="U153" s="16"/>
      <c r="V153" s="16"/>
      <c r="W153" s="16"/>
      <c r="X153" s="16"/>
    </row>
    <row r="154" spans="1:24" ht="14.25" thickBot="1" x14ac:dyDescent="0.2">
      <c r="A154" s="63"/>
      <c r="B154" s="90"/>
      <c r="C154" s="37"/>
      <c r="D154" s="38" t="s">
        <v>30</v>
      </c>
      <c r="E154" s="71"/>
      <c r="F154" s="39" t="str">
        <f t="shared" ref="F154" si="687">$O$12</f>
        <v>差２</v>
      </c>
      <c r="G154" s="40" t="str">
        <f t="shared" ref="G154" si="688">IF(AND($G152="",$G153=""),"",$G152-$G153)</f>
        <v/>
      </c>
      <c r="H154" s="41" t="s">
        <v>4</v>
      </c>
      <c r="I154" s="42" t="str">
        <f t="shared" ref="I154" si="689">IF(AND($H152="",$H153=""),"",$H152-$H153)</f>
        <v/>
      </c>
      <c r="J154" s="41" t="s">
        <v>5</v>
      </c>
      <c r="K154" s="42" t="str">
        <f t="shared" ref="K154" si="690">IF(AND($J152="",$J153=""),"",$J152-$J153)</f>
        <v/>
      </c>
      <c r="L154" s="43" t="s">
        <v>6</v>
      </c>
      <c r="M154" s="40" t="str">
        <f t="shared" ref="M154" si="691">IF(AND($L152="",$L153=""),"",$L152-$L153)</f>
        <v/>
      </c>
      <c r="N154" s="80"/>
      <c r="O154" s="121"/>
      <c r="P154" s="78"/>
      <c r="Q154" s="58"/>
      <c r="R154" s="58"/>
      <c r="S154" s="68"/>
      <c r="U154" s="16"/>
      <c r="V154" s="16"/>
      <c r="W154" s="16"/>
      <c r="X154" s="16"/>
    </row>
    <row r="155" spans="1:24" ht="15" thickTop="1" thickBot="1" x14ac:dyDescent="0.2">
      <c r="A155" s="64"/>
      <c r="B155" s="98" t="s">
        <v>18</v>
      </c>
      <c r="C155" s="99"/>
      <c r="D155" s="99"/>
      <c r="E155" s="99"/>
      <c r="F155" s="99"/>
      <c r="G155" s="99"/>
      <c r="H155" s="99"/>
      <c r="I155" s="99"/>
      <c r="J155" s="99"/>
      <c r="K155" s="99"/>
      <c r="L155" s="99"/>
      <c r="M155" s="99"/>
      <c r="N155" s="99"/>
      <c r="O155" s="100"/>
      <c r="P155" s="44" t="str">
        <f t="shared" ref="P155" si="692">IF(AND($P149="",$P152=""),"",SUM($P149:$P152))</f>
        <v/>
      </c>
      <c r="Q155" s="45" t="str">
        <f t="shared" ref="Q155" si="693">IF(AND(Q149="",Q152=""),"",SUM(Q149:Q152))</f>
        <v/>
      </c>
      <c r="R155" s="45" t="str">
        <f t="shared" ref="R155" si="694">IF(AND($R149="",$R152=""),"",SUM($R149:$R152))</f>
        <v/>
      </c>
      <c r="S155" s="46" t="str">
        <f t="shared" ref="S155" si="695">IF(AND($P155="",$Q155="",$R155=""),"",SUM($P155:$R155))</f>
        <v/>
      </c>
      <c r="T155" s="50">
        <v>21</v>
      </c>
      <c r="U155" s="51" t="str">
        <f t="shared" ref="U155" si="696">P155</f>
        <v/>
      </c>
      <c r="V155" s="51" t="str">
        <f t="shared" ref="V155" si="697">Q155</f>
        <v/>
      </c>
      <c r="W155" s="51" t="str">
        <f t="shared" ref="W155" si="698">R155</f>
        <v/>
      </c>
      <c r="X155" s="51" t="str">
        <f t="shared" ref="X155" si="699">S155</f>
        <v/>
      </c>
    </row>
    <row r="156" spans="1:24" ht="14.25" thickBot="1" x14ac:dyDescent="0.2">
      <c r="A156" s="62" t="str" cm="1">
        <f t="array" aca="1" ref="A156" ca="1">IF($B156="","",IF(ISNUMBER(OFFSET(INDIRECT(ADDRESS(ROW(),COLUMN())),-7,0)),OFFSET(INDIRECT(ADDRESS(ROW(),COLUMN())),-7,0)+1,1))</f>
        <v/>
      </c>
      <c r="B156" s="88"/>
      <c r="C156" s="31"/>
      <c r="D156" s="20" t="s">
        <v>30</v>
      </c>
      <c r="E156" s="69" t="s">
        <v>29</v>
      </c>
      <c r="F156" s="21" t="s">
        <v>1</v>
      </c>
      <c r="G156" s="25"/>
      <c r="H156" s="54" t="str">
        <f t="shared" ref="H156" si="700">IF($G156="","",IF($E156=1,ROUNDDOWN($G156*7.4/1000,0),ROUNDDOWN($G156*6/1000,0)))</f>
        <v/>
      </c>
      <c r="I156" s="55"/>
      <c r="J156" s="54" t="str">
        <f t="shared" ref="J156" si="701">IF($G156="","",ROUNDDOWN($G156*2/1000,0))</f>
        <v/>
      </c>
      <c r="K156" s="55"/>
      <c r="L156" s="54" t="str">
        <f t="shared" ref="L156" si="702">IF(G156="","",ROUNDDOWN($G156*2/1000,0))</f>
        <v/>
      </c>
      <c r="M156" s="123"/>
      <c r="N156" s="79" t="str">
        <f t="shared" ref="N156" si="703">IF(AND($C156="",$C158=""),"",ABS($C156-$C158)+1)</f>
        <v/>
      </c>
      <c r="O156" s="81" t="str">
        <f t="shared" ref="O156" si="704">REPLACE($O$7,1,2,"差１")</f>
        <v>差１</v>
      </c>
      <c r="P156" s="72" t="str">
        <f t="shared" ref="P156" si="705">IF($I158="","",$I158*$N156)</f>
        <v/>
      </c>
      <c r="Q156" s="56" t="str">
        <f t="shared" ref="Q156" si="706">IF($K158="","",$K158*$N156)</f>
        <v/>
      </c>
      <c r="R156" s="56" t="str">
        <f t="shared" ref="R156" si="707">IF($M158="","",$M158*$N156)</f>
        <v/>
      </c>
      <c r="S156" s="67"/>
      <c r="U156" s="16"/>
      <c r="V156" s="16"/>
      <c r="W156" s="16"/>
      <c r="X156" s="16"/>
    </row>
    <row r="157" spans="1:24" ht="14.25" thickBot="1" x14ac:dyDescent="0.2">
      <c r="A157" s="63"/>
      <c r="B157" s="88"/>
      <c r="C157" s="75" t="s">
        <v>11</v>
      </c>
      <c r="D157" s="76"/>
      <c r="E157" s="70"/>
      <c r="F157" s="33" t="s">
        <v>2</v>
      </c>
      <c r="G157" s="26"/>
      <c r="H157" s="59" t="str">
        <f t="shared" ref="H157" si="708">IF($G157="","",IF($E156=1,ROUNDDOWN($G157*7.4/1000,0),ROUNDDOWN($G157*6/1000,0)))</f>
        <v/>
      </c>
      <c r="I157" s="60"/>
      <c r="J157" s="59" t="str">
        <f t="shared" ref="J157" si="709">IF(G157="","",ROUNDDOWN(G157*2/1000,0))</f>
        <v/>
      </c>
      <c r="K157" s="60"/>
      <c r="L157" s="59" t="str">
        <f t="shared" ref="L157" si="710">IF($G157="","",ROUNDDOWN($G157*2/1000,0))</f>
        <v/>
      </c>
      <c r="M157" s="61"/>
      <c r="N157" s="80"/>
      <c r="O157" s="81"/>
      <c r="P157" s="73"/>
      <c r="Q157" s="57"/>
      <c r="R157" s="57"/>
      <c r="S157" s="67"/>
      <c r="U157" s="16"/>
      <c r="V157" s="16"/>
      <c r="W157" s="16"/>
      <c r="X157" s="16"/>
    </row>
    <row r="158" spans="1:24" ht="14.25" thickBot="1" x14ac:dyDescent="0.2">
      <c r="A158" s="63"/>
      <c r="B158" s="88"/>
      <c r="C158" s="34"/>
      <c r="D158" s="22" t="s">
        <v>30</v>
      </c>
      <c r="E158" s="71"/>
      <c r="F158" s="23" t="str">
        <f t="shared" ref="F158" si="711">$O$9</f>
        <v>差１</v>
      </c>
      <c r="G158" s="7" t="str">
        <f t="shared" ref="G158" si="712">IF(AND($G156="",$G157="",""),"",$G156-$G157)</f>
        <v/>
      </c>
      <c r="H158" s="8" t="s">
        <v>4</v>
      </c>
      <c r="I158" s="9" t="str">
        <f t="shared" ref="I158" si="713">IF(AND($H156="",$H157=""),"",$H156-$H157)</f>
        <v/>
      </c>
      <c r="J158" s="8" t="s">
        <v>5</v>
      </c>
      <c r="K158" s="9" t="str">
        <f t="shared" ref="K158" si="714">IF(AND($J156="",$J157=""),"",$J156-$J157)</f>
        <v/>
      </c>
      <c r="L158" s="10" t="s">
        <v>6</v>
      </c>
      <c r="M158" s="7" t="str">
        <f t="shared" ref="M158" si="715">IF(AND($L156="",$L157=""),"",$L156-$L157)</f>
        <v/>
      </c>
      <c r="N158" s="122"/>
      <c r="O158" s="81"/>
      <c r="P158" s="74"/>
      <c r="Q158" s="58"/>
      <c r="R158" s="58"/>
      <c r="S158" s="67"/>
      <c r="U158" s="16"/>
      <c r="V158" s="16"/>
      <c r="W158" s="16"/>
      <c r="X158" s="16"/>
    </row>
    <row r="159" spans="1:24" ht="14.25" thickBot="1" x14ac:dyDescent="0.2">
      <c r="A159" s="63"/>
      <c r="B159" s="89"/>
      <c r="C159" s="31"/>
      <c r="D159" s="20" t="s">
        <v>30</v>
      </c>
      <c r="E159" s="69"/>
      <c r="F159" s="24" t="s">
        <v>1</v>
      </c>
      <c r="G159" s="26"/>
      <c r="H159" s="117" t="str">
        <f t="shared" ref="H159" si="716">IF($G159="","",IF($E159=1,ROUNDDOWN($G159*7.4/1000,0),ROUNDDOWN($G159*6/1000,0)))</f>
        <v/>
      </c>
      <c r="I159" s="118"/>
      <c r="J159" s="117" t="str">
        <f t="shared" ref="J159:J160" si="717">IF($G159="","",ROUNDDOWN($G159*2/1000,0))</f>
        <v/>
      </c>
      <c r="K159" s="118"/>
      <c r="L159" s="117" t="str">
        <f t="shared" ref="L159:L160" si="718">IF($G159="","",ROUNDDOWN($G159*2/1000,0))</f>
        <v/>
      </c>
      <c r="M159" s="119"/>
      <c r="N159" s="79" t="str">
        <f t="shared" ref="N159" si="719">IF(AND($C159="",$C161=""),"",ABS($C159-$C161)+1)</f>
        <v/>
      </c>
      <c r="O159" s="120" t="str">
        <f t="shared" ref="O159" si="720">REPLACE($O$7,1,2,"差２")</f>
        <v>差２</v>
      </c>
      <c r="P159" s="77" t="str">
        <f>IF($I161="","",$I161*$N159)</f>
        <v/>
      </c>
      <c r="Q159" s="56" t="str">
        <f>IF($K161="","",$K161*$N159)</f>
        <v/>
      </c>
      <c r="R159" s="56" t="str">
        <f>IF($M161="","",$M161*$N159)</f>
        <v/>
      </c>
      <c r="S159" s="67"/>
      <c r="U159" s="16"/>
      <c r="V159" s="16"/>
      <c r="W159" s="16"/>
      <c r="X159" s="16"/>
    </row>
    <row r="160" spans="1:24" ht="14.25" thickBot="1" x14ac:dyDescent="0.2">
      <c r="A160" s="63"/>
      <c r="B160" s="90"/>
      <c r="C160" s="75" t="s">
        <v>11</v>
      </c>
      <c r="D160" s="76"/>
      <c r="E160" s="70"/>
      <c r="F160" s="33" t="s">
        <v>2</v>
      </c>
      <c r="G160" s="26"/>
      <c r="H160" s="59" t="str">
        <f t="shared" ref="H160" si="721">IF($G159="","",IF($E159=1,ROUNDDOWN($G160*7.4/1000,0),ROUNDDOWN($G160*6/1000,0)))</f>
        <v/>
      </c>
      <c r="I160" s="60"/>
      <c r="J160" s="59" t="str">
        <f t="shared" si="717"/>
        <v/>
      </c>
      <c r="K160" s="60"/>
      <c r="L160" s="59" t="str">
        <f t="shared" si="718"/>
        <v/>
      </c>
      <c r="M160" s="61"/>
      <c r="N160" s="80"/>
      <c r="O160" s="120"/>
      <c r="P160" s="78"/>
      <c r="Q160" s="57"/>
      <c r="R160" s="57"/>
      <c r="S160" s="67"/>
      <c r="U160" s="16"/>
      <c r="V160" s="16"/>
      <c r="W160" s="16"/>
      <c r="X160" s="16"/>
    </row>
    <row r="161" spans="1:24" ht="14.25" thickBot="1" x14ac:dyDescent="0.2">
      <c r="A161" s="63"/>
      <c r="B161" s="90"/>
      <c r="C161" s="37"/>
      <c r="D161" s="38" t="s">
        <v>30</v>
      </c>
      <c r="E161" s="71"/>
      <c r="F161" s="39" t="str">
        <f t="shared" ref="F161" si="722">$O$12</f>
        <v>差２</v>
      </c>
      <c r="G161" s="40" t="str">
        <f t="shared" ref="G161" si="723">IF(AND($G159="",$G160=""),"",$G159-$G160)</f>
        <v/>
      </c>
      <c r="H161" s="41" t="s">
        <v>4</v>
      </c>
      <c r="I161" s="42" t="str">
        <f t="shared" ref="I161" si="724">IF(AND($H159="",$H160=""),"",$H159-$H160)</f>
        <v/>
      </c>
      <c r="J161" s="41" t="s">
        <v>5</v>
      </c>
      <c r="K161" s="42" t="str">
        <f t="shared" ref="K161" si="725">IF(AND($J159="",$J160=""),"",$J159-$J160)</f>
        <v/>
      </c>
      <c r="L161" s="43" t="s">
        <v>6</v>
      </c>
      <c r="M161" s="40" t="str">
        <f t="shared" ref="M161" si="726">IF(AND($L159="",$L160=""),"",$L159-$L160)</f>
        <v/>
      </c>
      <c r="N161" s="80"/>
      <c r="O161" s="121"/>
      <c r="P161" s="78"/>
      <c r="Q161" s="58"/>
      <c r="R161" s="58"/>
      <c r="S161" s="68"/>
      <c r="U161" s="16"/>
      <c r="V161" s="16"/>
      <c r="W161" s="16"/>
      <c r="X161" s="16"/>
    </row>
    <row r="162" spans="1:24" ht="15" thickTop="1" thickBot="1" x14ac:dyDescent="0.2">
      <c r="A162" s="64"/>
      <c r="B162" s="98" t="s">
        <v>18</v>
      </c>
      <c r="C162" s="99"/>
      <c r="D162" s="99"/>
      <c r="E162" s="99"/>
      <c r="F162" s="99"/>
      <c r="G162" s="99"/>
      <c r="H162" s="99"/>
      <c r="I162" s="99"/>
      <c r="J162" s="99"/>
      <c r="K162" s="99"/>
      <c r="L162" s="99"/>
      <c r="M162" s="99"/>
      <c r="N162" s="99"/>
      <c r="O162" s="100"/>
      <c r="P162" s="44" t="str">
        <f t="shared" ref="P162" si="727">IF(AND($P156="",$P159=""),"",SUM($P156:$P159))</f>
        <v/>
      </c>
      <c r="Q162" s="45" t="str">
        <f t="shared" ref="Q162" si="728">IF(AND(Q156="",Q159=""),"",SUM(Q156:Q159))</f>
        <v/>
      </c>
      <c r="R162" s="45" t="str">
        <f t="shared" ref="R162" si="729">IF(AND($R156="",$R159=""),"",SUM($R156:$R159))</f>
        <v/>
      </c>
      <c r="S162" s="46" t="str">
        <f t="shared" ref="S162" si="730">IF(AND($P162="",$Q162="",$R162=""),"",SUM($P162:$R162))</f>
        <v/>
      </c>
      <c r="T162" s="50">
        <v>22</v>
      </c>
      <c r="U162" s="51" t="str">
        <f t="shared" ref="U162" si="731">P162</f>
        <v/>
      </c>
      <c r="V162" s="51" t="str">
        <f t="shared" ref="V162" si="732">Q162</f>
        <v/>
      </c>
      <c r="W162" s="51" t="str">
        <f t="shared" ref="W162" si="733">R162</f>
        <v/>
      </c>
      <c r="X162" s="51" t="str">
        <f t="shared" ref="X162" si="734">S162</f>
        <v/>
      </c>
    </row>
    <row r="163" spans="1:24" ht="14.25" thickBot="1" x14ac:dyDescent="0.2">
      <c r="A163" s="62" t="str" cm="1">
        <f t="array" aca="1" ref="A163" ca="1">IF($B163="","",IF(ISNUMBER(OFFSET(INDIRECT(ADDRESS(ROW(),COLUMN())),-7,0)),OFFSET(INDIRECT(ADDRESS(ROW(),COLUMN())),-7,0)+1,1))</f>
        <v/>
      </c>
      <c r="B163" s="88"/>
      <c r="C163" s="31"/>
      <c r="D163" s="20" t="s">
        <v>30</v>
      </c>
      <c r="E163" s="69" t="s">
        <v>29</v>
      </c>
      <c r="F163" s="21" t="s">
        <v>1</v>
      </c>
      <c r="G163" s="25"/>
      <c r="H163" s="54" t="str">
        <f t="shared" ref="H163" si="735">IF($G163="","",IF($E163=1,ROUNDDOWN($G163*7.4/1000,0),ROUNDDOWN($G163*6/1000,0)))</f>
        <v/>
      </c>
      <c r="I163" s="55"/>
      <c r="J163" s="54" t="str">
        <f t="shared" ref="J163" si="736">IF($G163="","",ROUNDDOWN($G163*2/1000,0))</f>
        <v/>
      </c>
      <c r="K163" s="55"/>
      <c r="L163" s="54" t="str">
        <f t="shared" ref="L163" si="737">IF(G163="","",ROUNDDOWN($G163*2/1000,0))</f>
        <v/>
      </c>
      <c r="M163" s="123"/>
      <c r="N163" s="79" t="str">
        <f t="shared" ref="N163" si="738">IF(AND($C163="",$C165=""),"",ABS($C163-$C165)+1)</f>
        <v/>
      </c>
      <c r="O163" s="81" t="str">
        <f t="shared" ref="O163" si="739">REPLACE($O$7,1,2,"差１")</f>
        <v>差１</v>
      </c>
      <c r="P163" s="72" t="str">
        <f t="shared" ref="P163" si="740">IF($I165="","",$I165*$N163)</f>
        <v/>
      </c>
      <c r="Q163" s="56" t="str">
        <f t="shared" ref="Q163" si="741">IF($K165="","",$K165*$N163)</f>
        <v/>
      </c>
      <c r="R163" s="56" t="str">
        <f t="shared" ref="R163" si="742">IF($M165="","",$M165*$N163)</f>
        <v/>
      </c>
      <c r="S163" s="67"/>
      <c r="U163" s="16"/>
      <c r="V163" s="16"/>
      <c r="W163" s="16"/>
      <c r="X163" s="16"/>
    </row>
    <row r="164" spans="1:24" ht="14.25" thickBot="1" x14ac:dyDescent="0.2">
      <c r="A164" s="63"/>
      <c r="B164" s="88"/>
      <c r="C164" s="75" t="s">
        <v>11</v>
      </c>
      <c r="D164" s="76"/>
      <c r="E164" s="70"/>
      <c r="F164" s="33" t="s">
        <v>2</v>
      </c>
      <c r="G164" s="26"/>
      <c r="H164" s="59" t="str">
        <f t="shared" ref="H164" si="743">IF($G164="","",IF($E163=1,ROUNDDOWN($G164*7.4/1000,0),ROUNDDOWN($G164*6/1000,0)))</f>
        <v/>
      </c>
      <c r="I164" s="60"/>
      <c r="J164" s="59" t="str">
        <f t="shared" ref="J164" si="744">IF(G164="","",ROUNDDOWN(G164*2/1000,0))</f>
        <v/>
      </c>
      <c r="K164" s="60"/>
      <c r="L164" s="59" t="str">
        <f t="shared" ref="L164" si="745">IF($G164="","",ROUNDDOWN($G164*2/1000,0))</f>
        <v/>
      </c>
      <c r="M164" s="61"/>
      <c r="N164" s="80"/>
      <c r="O164" s="81"/>
      <c r="P164" s="73"/>
      <c r="Q164" s="57"/>
      <c r="R164" s="57"/>
      <c r="S164" s="67"/>
      <c r="U164" s="16"/>
      <c r="V164" s="16"/>
      <c r="W164" s="16"/>
      <c r="X164" s="16"/>
    </row>
    <row r="165" spans="1:24" ht="14.25" thickBot="1" x14ac:dyDescent="0.2">
      <c r="A165" s="63"/>
      <c r="B165" s="88"/>
      <c r="C165" s="34"/>
      <c r="D165" s="22" t="s">
        <v>30</v>
      </c>
      <c r="E165" s="71"/>
      <c r="F165" s="23" t="str">
        <f t="shared" ref="F165" si="746">$O$9</f>
        <v>差１</v>
      </c>
      <c r="G165" s="7" t="str">
        <f t="shared" ref="G165" si="747">IF(AND($G163="",$G164="",""),"",$G163-$G164)</f>
        <v/>
      </c>
      <c r="H165" s="8" t="s">
        <v>4</v>
      </c>
      <c r="I165" s="9" t="str">
        <f t="shared" ref="I165" si="748">IF(AND($H163="",$H164=""),"",$H163-$H164)</f>
        <v/>
      </c>
      <c r="J165" s="8" t="s">
        <v>5</v>
      </c>
      <c r="K165" s="9" t="str">
        <f t="shared" ref="K165" si="749">IF(AND($J163="",$J164=""),"",$J163-$J164)</f>
        <v/>
      </c>
      <c r="L165" s="10" t="s">
        <v>6</v>
      </c>
      <c r="M165" s="7" t="str">
        <f t="shared" ref="M165" si="750">IF(AND($L163="",$L164=""),"",$L163-$L164)</f>
        <v/>
      </c>
      <c r="N165" s="122"/>
      <c r="O165" s="81"/>
      <c r="P165" s="74"/>
      <c r="Q165" s="58"/>
      <c r="R165" s="58"/>
      <c r="S165" s="67"/>
      <c r="U165" s="16"/>
      <c r="V165" s="16"/>
      <c r="W165" s="16"/>
      <c r="X165" s="16"/>
    </row>
    <row r="166" spans="1:24" ht="14.25" thickBot="1" x14ac:dyDescent="0.2">
      <c r="A166" s="63"/>
      <c r="B166" s="89"/>
      <c r="C166" s="31"/>
      <c r="D166" s="20" t="s">
        <v>30</v>
      </c>
      <c r="E166" s="69"/>
      <c r="F166" s="24" t="s">
        <v>1</v>
      </c>
      <c r="G166" s="26"/>
      <c r="H166" s="117" t="str">
        <f t="shared" ref="H166" si="751">IF($G166="","",IF($E166=1,ROUNDDOWN($G166*7.4/1000,0),ROUNDDOWN($G166*6/1000,0)))</f>
        <v/>
      </c>
      <c r="I166" s="118"/>
      <c r="J166" s="117" t="str">
        <f t="shared" ref="J166:J167" si="752">IF($G166="","",ROUNDDOWN($G166*2/1000,0))</f>
        <v/>
      </c>
      <c r="K166" s="118"/>
      <c r="L166" s="117" t="str">
        <f t="shared" ref="L166:L167" si="753">IF($G166="","",ROUNDDOWN($G166*2/1000,0))</f>
        <v/>
      </c>
      <c r="M166" s="119"/>
      <c r="N166" s="79" t="str">
        <f t="shared" ref="N166" si="754">IF(AND($C166="",$C168=""),"",ABS($C166-$C168)+1)</f>
        <v/>
      </c>
      <c r="O166" s="120" t="str">
        <f t="shared" ref="O166" si="755">REPLACE($O$7,1,2,"差２")</f>
        <v>差２</v>
      </c>
      <c r="P166" s="77" t="str">
        <f>IF($I168="","",$I168*$N166)</f>
        <v/>
      </c>
      <c r="Q166" s="56" t="str">
        <f>IF($K168="","",$K168*$N166)</f>
        <v/>
      </c>
      <c r="R166" s="56" t="str">
        <f>IF($M168="","",$M168*$N166)</f>
        <v/>
      </c>
      <c r="S166" s="67"/>
      <c r="U166" s="16"/>
      <c r="V166" s="16"/>
      <c r="W166" s="16"/>
      <c r="X166" s="16"/>
    </row>
    <row r="167" spans="1:24" ht="14.25" thickBot="1" x14ac:dyDescent="0.2">
      <c r="A167" s="63"/>
      <c r="B167" s="90"/>
      <c r="C167" s="75" t="s">
        <v>11</v>
      </c>
      <c r="D167" s="76"/>
      <c r="E167" s="70"/>
      <c r="F167" s="33" t="s">
        <v>2</v>
      </c>
      <c r="G167" s="26"/>
      <c r="H167" s="59" t="str">
        <f t="shared" ref="H167" si="756">IF($G166="","",IF($E166=1,ROUNDDOWN($G167*7.4/1000,0),ROUNDDOWN($G167*6/1000,0)))</f>
        <v/>
      </c>
      <c r="I167" s="60"/>
      <c r="J167" s="59" t="str">
        <f t="shared" si="752"/>
        <v/>
      </c>
      <c r="K167" s="60"/>
      <c r="L167" s="59" t="str">
        <f t="shared" si="753"/>
        <v/>
      </c>
      <c r="M167" s="61"/>
      <c r="N167" s="80"/>
      <c r="O167" s="120"/>
      <c r="P167" s="78"/>
      <c r="Q167" s="57"/>
      <c r="R167" s="57"/>
      <c r="S167" s="67"/>
      <c r="U167" s="16"/>
      <c r="V167" s="16"/>
      <c r="W167" s="16"/>
      <c r="X167" s="16"/>
    </row>
    <row r="168" spans="1:24" ht="14.25" thickBot="1" x14ac:dyDescent="0.2">
      <c r="A168" s="63"/>
      <c r="B168" s="90"/>
      <c r="C168" s="37"/>
      <c r="D168" s="38" t="s">
        <v>30</v>
      </c>
      <c r="E168" s="71"/>
      <c r="F168" s="39" t="str">
        <f t="shared" ref="F168" si="757">$O$12</f>
        <v>差２</v>
      </c>
      <c r="G168" s="40" t="str">
        <f t="shared" ref="G168" si="758">IF(AND($G166="",$G167=""),"",$G166-$G167)</f>
        <v/>
      </c>
      <c r="H168" s="41" t="s">
        <v>4</v>
      </c>
      <c r="I168" s="42" t="str">
        <f t="shared" ref="I168" si="759">IF(AND($H166="",$H167=""),"",$H166-$H167)</f>
        <v/>
      </c>
      <c r="J168" s="41" t="s">
        <v>5</v>
      </c>
      <c r="K168" s="42" t="str">
        <f t="shared" ref="K168" si="760">IF(AND($J166="",$J167=""),"",$J166-$J167)</f>
        <v/>
      </c>
      <c r="L168" s="43" t="s">
        <v>6</v>
      </c>
      <c r="M168" s="40" t="str">
        <f t="shared" ref="M168" si="761">IF(AND($L166="",$L167=""),"",$L166-$L167)</f>
        <v/>
      </c>
      <c r="N168" s="80"/>
      <c r="O168" s="121"/>
      <c r="P168" s="78"/>
      <c r="Q168" s="58"/>
      <c r="R168" s="58"/>
      <c r="S168" s="68"/>
      <c r="U168" s="16"/>
      <c r="V168" s="16"/>
      <c r="W168" s="16"/>
      <c r="X168" s="16"/>
    </row>
    <row r="169" spans="1:24" ht="15" thickTop="1" thickBot="1" x14ac:dyDescent="0.2">
      <c r="A169" s="64"/>
      <c r="B169" s="98" t="s">
        <v>18</v>
      </c>
      <c r="C169" s="99"/>
      <c r="D169" s="99"/>
      <c r="E169" s="99"/>
      <c r="F169" s="99"/>
      <c r="G169" s="99"/>
      <c r="H169" s="99"/>
      <c r="I169" s="99"/>
      <c r="J169" s="99"/>
      <c r="K169" s="99"/>
      <c r="L169" s="99"/>
      <c r="M169" s="99"/>
      <c r="N169" s="99"/>
      <c r="O169" s="100"/>
      <c r="P169" s="44" t="str">
        <f t="shared" ref="P169" si="762">IF(AND($P163="",$P166=""),"",SUM($P163:$P166))</f>
        <v/>
      </c>
      <c r="Q169" s="45" t="str">
        <f t="shared" ref="Q169" si="763">IF(AND(Q163="",Q166=""),"",SUM(Q163:Q166))</f>
        <v/>
      </c>
      <c r="R169" s="45" t="str">
        <f t="shared" ref="R169" si="764">IF(AND($R163="",$R166=""),"",SUM($R163:$R166))</f>
        <v/>
      </c>
      <c r="S169" s="46" t="str">
        <f t="shared" ref="S169" si="765">IF(AND($P169="",$Q169="",$R169=""),"",SUM($P169:$R169))</f>
        <v/>
      </c>
      <c r="T169" s="50">
        <v>23</v>
      </c>
      <c r="U169" s="51" t="str">
        <f t="shared" ref="U169" si="766">P169</f>
        <v/>
      </c>
      <c r="V169" s="51" t="str">
        <f t="shared" ref="V169" si="767">Q169</f>
        <v/>
      </c>
      <c r="W169" s="51" t="str">
        <f t="shared" ref="W169" si="768">R169</f>
        <v/>
      </c>
      <c r="X169" s="51" t="str">
        <f t="shared" ref="X169" si="769">S169</f>
        <v/>
      </c>
    </row>
    <row r="170" spans="1:24" ht="14.25" thickBot="1" x14ac:dyDescent="0.2">
      <c r="A170" s="62" t="str" cm="1">
        <f t="array" aca="1" ref="A170" ca="1">IF($B170="","",IF(ISNUMBER(OFFSET(INDIRECT(ADDRESS(ROW(),COLUMN())),-7,0)),OFFSET(INDIRECT(ADDRESS(ROW(),COLUMN())),-7,0)+1,1))</f>
        <v/>
      </c>
      <c r="B170" s="88"/>
      <c r="C170" s="31"/>
      <c r="D170" s="20" t="s">
        <v>30</v>
      </c>
      <c r="E170" s="69" t="s">
        <v>29</v>
      </c>
      <c r="F170" s="21" t="s">
        <v>1</v>
      </c>
      <c r="G170" s="25"/>
      <c r="H170" s="54" t="str">
        <f t="shared" ref="H170" si="770">IF($G170="","",IF($E170=1,ROUNDDOWN($G170*7.4/1000,0),ROUNDDOWN($G170*6/1000,0)))</f>
        <v/>
      </c>
      <c r="I170" s="55"/>
      <c r="J170" s="54" t="str">
        <f t="shared" ref="J170" si="771">IF($G170="","",ROUNDDOWN($G170*2/1000,0))</f>
        <v/>
      </c>
      <c r="K170" s="55"/>
      <c r="L170" s="54" t="str">
        <f t="shared" ref="L170" si="772">IF(G170="","",ROUNDDOWN($G170*2/1000,0))</f>
        <v/>
      </c>
      <c r="M170" s="123"/>
      <c r="N170" s="79" t="str">
        <f t="shared" ref="N170" si="773">IF(AND($C170="",$C172=""),"",ABS($C170-$C172)+1)</f>
        <v/>
      </c>
      <c r="O170" s="81" t="str">
        <f t="shared" ref="O170" si="774">REPLACE($O$7,1,2,"差１")</f>
        <v>差１</v>
      </c>
      <c r="P170" s="72" t="str">
        <f t="shared" ref="P170" si="775">IF($I172="","",$I172*$N170)</f>
        <v/>
      </c>
      <c r="Q170" s="56" t="str">
        <f t="shared" ref="Q170" si="776">IF($K172="","",$K172*$N170)</f>
        <v/>
      </c>
      <c r="R170" s="56" t="str">
        <f t="shared" ref="R170" si="777">IF($M172="","",$M172*$N170)</f>
        <v/>
      </c>
      <c r="S170" s="67"/>
      <c r="U170" s="16"/>
      <c r="V170" s="16"/>
      <c r="W170" s="16"/>
      <c r="X170" s="16"/>
    </row>
    <row r="171" spans="1:24" ht="14.25" thickBot="1" x14ac:dyDescent="0.2">
      <c r="A171" s="63"/>
      <c r="B171" s="88"/>
      <c r="C171" s="75" t="s">
        <v>11</v>
      </c>
      <c r="D171" s="76"/>
      <c r="E171" s="70"/>
      <c r="F171" s="33" t="s">
        <v>2</v>
      </c>
      <c r="G171" s="26"/>
      <c r="H171" s="59" t="str">
        <f t="shared" ref="H171" si="778">IF($G171="","",IF($E170=1,ROUNDDOWN($G171*7.4/1000,0),ROUNDDOWN($G171*6/1000,0)))</f>
        <v/>
      </c>
      <c r="I171" s="60"/>
      <c r="J171" s="59" t="str">
        <f t="shared" ref="J171" si="779">IF(G171="","",ROUNDDOWN(G171*2/1000,0))</f>
        <v/>
      </c>
      <c r="K171" s="60"/>
      <c r="L171" s="59" t="str">
        <f t="shared" ref="L171" si="780">IF($G171="","",ROUNDDOWN($G171*2/1000,0))</f>
        <v/>
      </c>
      <c r="M171" s="61"/>
      <c r="N171" s="80"/>
      <c r="O171" s="81"/>
      <c r="P171" s="73"/>
      <c r="Q171" s="57"/>
      <c r="R171" s="57"/>
      <c r="S171" s="67"/>
      <c r="U171" s="16"/>
      <c r="V171" s="16"/>
      <c r="W171" s="16"/>
      <c r="X171" s="16"/>
    </row>
    <row r="172" spans="1:24" ht="14.25" thickBot="1" x14ac:dyDescent="0.2">
      <c r="A172" s="63"/>
      <c r="B172" s="88"/>
      <c r="C172" s="34"/>
      <c r="D172" s="22" t="s">
        <v>30</v>
      </c>
      <c r="E172" s="71"/>
      <c r="F172" s="23" t="str">
        <f t="shared" ref="F172" si="781">$O$9</f>
        <v>差１</v>
      </c>
      <c r="G172" s="7" t="str">
        <f t="shared" ref="G172" si="782">IF(AND($G170="",$G171="",""),"",$G170-$G171)</f>
        <v/>
      </c>
      <c r="H172" s="8" t="s">
        <v>4</v>
      </c>
      <c r="I172" s="9" t="str">
        <f t="shared" ref="I172" si="783">IF(AND($H170="",$H171=""),"",$H170-$H171)</f>
        <v/>
      </c>
      <c r="J172" s="8" t="s">
        <v>5</v>
      </c>
      <c r="K172" s="9" t="str">
        <f t="shared" ref="K172" si="784">IF(AND($J170="",$J171=""),"",$J170-$J171)</f>
        <v/>
      </c>
      <c r="L172" s="10" t="s">
        <v>6</v>
      </c>
      <c r="M172" s="7" t="str">
        <f t="shared" ref="M172" si="785">IF(AND($L170="",$L171=""),"",$L170-$L171)</f>
        <v/>
      </c>
      <c r="N172" s="122"/>
      <c r="O172" s="81"/>
      <c r="P172" s="74"/>
      <c r="Q172" s="58"/>
      <c r="R172" s="58"/>
      <c r="S172" s="67"/>
      <c r="U172" s="16"/>
      <c r="V172" s="16"/>
      <c r="W172" s="16"/>
      <c r="X172" s="16"/>
    </row>
    <row r="173" spans="1:24" ht="14.25" thickBot="1" x14ac:dyDescent="0.2">
      <c r="A173" s="63"/>
      <c r="B173" s="89"/>
      <c r="C173" s="31"/>
      <c r="D173" s="20" t="s">
        <v>30</v>
      </c>
      <c r="E173" s="69"/>
      <c r="F173" s="24" t="s">
        <v>1</v>
      </c>
      <c r="G173" s="26"/>
      <c r="H173" s="117" t="str">
        <f t="shared" ref="H173" si="786">IF($G173="","",IF($E173=1,ROUNDDOWN($G173*7.4/1000,0),ROUNDDOWN($G173*6/1000,0)))</f>
        <v/>
      </c>
      <c r="I173" s="118"/>
      <c r="J173" s="117" t="str">
        <f t="shared" ref="J173:J174" si="787">IF($G173="","",ROUNDDOWN($G173*2/1000,0))</f>
        <v/>
      </c>
      <c r="K173" s="118"/>
      <c r="L173" s="117" t="str">
        <f t="shared" ref="L173:L174" si="788">IF($G173="","",ROUNDDOWN($G173*2/1000,0))</f>
        <v/>
      </c>
      <c r="M173" s="119"/>
      <c r="N173" s="79" t="str">
        <f t="shared" ref="N173" si="789">IF(AND($C173="",$C175=""),"",ABS($C173-$C175)+1)</f>
        <v/>
      </c>
      <c r="O173" s="120" t="str">
        <f t="shared" ref="O173" si="790">REPLACE($O$7,1,2,"差２")</f>
        <v>差２</v>
      </c>
      <c r="P173" s="77" t="str">
        <f>IF($I175="","",$I175*$N173)</f>
        <v/>
      </c>
      <c r="Q173" s="56" t="str">
        <f>IF($K175="","",$K175*$N173)</f>
        <v/>
      </c>
      <c r="R173" s="56" t="str">
        <f>IF($M175="","",$M175*$N173)</f>
        <v/>
      </c>
      <c r="S173" s="67"/>
      <c r="U173" s="16"/>
      <c r="V173" s="16"/>
      <c r="W173" s="16"/>
      <c r="X173" s="16"/>
    </row>
    <row r="174" spans="1:24" ht="14.25" thickBot="1" x14ac:dyDescent="0.2">
      <c r="A174" s="63"/>
      <c r="B174" s="90"/>
      <c r="C174" s="75" t="s">
        <v>11</v>
      </c>
      <c r="D174" s="76"/>
      <c r="E174" s="70"/>
      <c r="F174" s="33" t="s">
        <v>2</v>
      </c>
      <c r="G174" s="26"/>
      <c r="H174" s="59" t="str">
        <f t="shared" ref="H174" si="791">IF($G173="","",IF($E173=1,ROUNDDOWN($G174*7.4/1000,0),ROUNDDOWN($G174*6/1000,0)))</f>
        <v/>
      </c>
      <c r="I174" s="60"/>
      <c r="J174" s="59" t="str">
        <f t="shared" si="787"/>
        <v/>
      </c>
      <c r="K174" s="60"/>
      <c r="L174" s="59" t="str">
        <f t="shared" si="788"/>
        <v/>
      </c>
      <c r="M174" s="61"/>
      <c r="N174" s="80"/>
      <c r="O174" s="120"/>
      <c r="P174" s="78"/>
      <c r="Q174" s="57"/>
      <c r="R174" s="57"/>
      <c r="S174" s="67"/>
      <c r="U174" s="16"/>
      <c r="V174" s="16"/>
      <c r="W174" s="16"/>
      <c r="X174" s="16"/>
    </row>
    <row r="175" spans="1:24" ht="14.25" thickBot="1" x14ac:dyDescent="0.2">
      <c r="A175" s="63"/>
      <c r="B175" s="90"/>
      <c r="C175" s="37"/>
      <c r="D175" s="38" t="s">
        <v>30</v>
      </c>
      <c r="E175" s="71"/>
      <c r="F175" s="39" t="str">
        <f t="shared" ref="F175" si="792">$O$12</f>
        <v>差２</v>
      </c>
      <c r="G175" s="40" t="str">
        <f t="shared" ref="G175" si="793">IF(AND($G173="",$G174=""),"",$G173-$G174)</f>
        <v/>
      </c>
      <c r="H175" s="41" t="s">
        <v>4</v>
      </c>
      <c r="I175" s="42" t="str">
        <f t="shared" ref="I175" si="794">IF(AND($H173="",$H174=""),"",$H173-$H174)</f>
        <v/>
      </c>
      <c r="J175" s="41" t="s">
        <v>5</v>
      </c>
      <c r="K175" s="42" t="str">
        <f t="shared" ref="K175" si="795">IF(AND($J173="",$J174=""),"",$J173-$J174)</f>
        <v/>
      </c>
      <c r="L175" s="43" t="s">
        <v>6</v>
      </c>
      <c r="M175" s="40" t="str">
        <f t="shared" ref="M175" si="796">IF(AND($L173="",$L174=""),"",$L173-$L174)</f>
        <v/>
      </c>
      <c r="N175" s="80"/>
      <c r="O175" s="121"/>
      <c r="P175" s="78"/>
      <c r="Q175" s="58"/>
      <c r="R175" s="58"/>
      <c r="S175" s="68"/>
      <c r="U175" s="16"/>
      <c r="V175" s="16"/>
      <c r="W175" s="16"/>
      <c r="X175" s="16"/>
    </row>
    <row r="176" spans="1:24" ht="15" thickTop="1" thickBot="1" x14ac:dyDescent="0.2">
      <c r="A176" s="64"/>
      <c r="B176" s="98" t="s">
        <v>18</v>
      </c>
      <c r="C176" s="99"/>
      <c r="D176" s="99"/>
      <c r="E176" s="99"/>
      <c r="F176" s="99"/>
      <c r="G176" s="99"/>
      <c r="H176" s="99"/>
      <c r="I176" s="99"/>
      <c r="J176" s="99"/>
      <c r="K176" s="99"/>
      <c r="L176" s="99"/>
      <c r="M176" s="99"/>
      <c r="N176" s="99"/>
      <c r="O176" s="100"/>
      <c r="P176" s="44" t="str">
        <f t="shared" ref="P176" si="797">IF(AND($P170="",$P173=""),"",SUM($P170:$P173))</f>
        <v/>
      </c>
      <c r="Q176" s="45" t="str">
        <f t="shared" ref="Q176" si="798">IF(AND(Q170="",Q173=""),"",SUM(Q170:Q173))</f>
        <v/>
      </c>
      <c r="R176" s="45" t="str">
        <f t="shared" ref="R176" si="799">IF(AND($R170="",$R173=""),"",SUM($R170:$R173))</f>
        <v/>
      </c>
      <c r="S176" s="46" t="str">
        <f t="shared" ref="S176" si="800">IF(AND($P176="",$Q176="",$R176=""),"",SUM($P176:$R176))</f>
        <v/>
      </c>
      <c r="T176" s="50">
        <v>24</v>
      </c>
      <c r="U176" s="51" t="str">
        <f t="shared" ref="U176" si="801">P176</f>
        <v/>
      </c>
      <c r="V176" s="51" t="str">
        <f t="shared" ref="V176" si="802">Q176</f>
        <v/>
      </c>
      <c r="W176" s="51" t="str">
        <f t="shared" ref="W176" si="803">R176</f>
        <v/>
      </c>
      <c r="X176" s="51" t="str">
        <f t="shared" ref="X176" si="804">S176</f>
        <v/>
      </c>
    </row>
    <row r="177" spans="1:24" ht="14.25" thickBot="1" x14ac:dyDescent="0.2">
      <c r="A177" s="62" t="str" cm="1">
        <f t="array" aca="1" ref="A177" ca="1">IF($B177="","",IF(ISNUMBER(OFFSET(INDIRECT(ADDRESS(ROW(),COLUMN())),-7,0)),OFFSET(INDIRECT(ADDRESS(ROW(),COLUMN())),-7,0)+1,1))</f>
        <v/>
      </c>
      <c r="B177" s="88"/>
      <c r="C177" s="31"/>
      <c r="D177" s="20" t="s">
        <v>30</v>
      </c>
      <c r="E177" s="69" t="s">
        <v>29</v>
      </c>
      <c r="F177" s="21" t="s">
        <v>1</v>
      </c>
      <c r="G177" s="25"/>
      <c r="H177" s="54" t="str">
        <f t="shared" ref="H177" si="805">IF($G177="","",IF($E177=1,ROUNDDOWN($G177*7.4/1000,0),ROUNDDOWN($G177*6/1000,0)))</f>
        <v/>
      </c>
      <c r="I177" s="55"/>
      <c r="J177" s="54" t="str">
        <f t="shared" ref="J177" si="806">IF($G177="","",ROUNDDOWN($G177*2/1000,0))</f>
        <v/>
      </c>
      <c r="K177" s="55"/>
      <c r="L177" s="54" t="str">
        <f t="shared" ref="L177" si="807">IF(G177="","",ROUNDDOWN($G177*2/1000,0))</f>
        <v/>
      </c>
      <c r="M177" s="123"/>
      <c r="N177" s="79" t="str">
        <f t="shared" ref="N177" si="808">IF(AND($C177="",$C179=""),"",ABS($C177-$C179)+1)</f>
        <v/>
      </c>
      <c r="O177" s="81" t="str">
        <f t="shared" ref="O177" si="809">REPLACE($O$7,1,2,"差１")</f>
        <v>差１</v>
      </c>
      <c r="P177" s="72" t="str">
        <f t="shared" ref="P177" si="810">IF($I179="","",$I179*$N177)</f>
        <v/>
      </c>
      <c r="Q177" s="56" t="str">
        <f t="shared" ref="Q177" si="811">IF($K179="","",$K179*$N177)</f>
        <v/>
      </c>
      <c r="R177" s="56" t="str">
        <f t="shared" ref="R177" si="812">IF($M179="","",$M179*$N177)</f>
        <v/>
      </c>
      <c r="S177" s="67"/>
      <c r="U177" s="16"/>
      <c r="V177" s="16"/>
      <c r="W177" s="16"/>
      <c r="X177" s="16"/>
    </row>
    <row r="178" spans="1:24" ht="14.25" thickBot="1" x14ac:dyDescent="0.2">
      <c r="A178" s="63"/>
      <c r="B178" s="88"/>
      <c r="C178" s="75" t="s">
        <v>11</v>
      </c>
      <c r="D178" s="76"/>
      <c r="E178" s="70"/>
      <c r="F178" s="33" t="s">
        <v>2</v>
      </c>
      <c r="G178" s="26"/>
      <c r="H178" s="59" t="str">
        <f t="shared" ref="H178" si="813">IF($G178="","",IF($E177=1,ROUNDDOWN($G178*7.4/1000,0),ROUNDDOWN($G178*6/1000,0)))</f>
        <v/>
      </c>
      <c r="I178" s="60"/>
      <c r="J178" s="59" t="str">
        <f t="shared" ref="J178" si="814">IF(G178="","",ROUNDDOWN(G178*2/1000,0))</f>
        <v/>
      </c>
      <c r="K178" s="60"/>
      <c r="L178" s="59" t="str">
        <f t="shared" ref="L178" si="815">IF($G178="","",ROUNDDOWN($G178*2/1000,0))</f>
        <v/>
      </c>
      <c r="M178" s="61"/>
      <c r="N178" s="80"/>
      <c r="O178" s="81"/>
      <c r="P178" s="73"/>
      <c r="Q178" s="57"/>
      <c r="R178" s="57"/>
      <c r="S178" s="67"/>
      <c r="U178" s="16"/>
      <c r="V178" s="16"/>
      <c r="W178" s="16"/>
      <c r="X178" s="16"/>
    </row>
    <row r="179" spans="1:24" ht="14.25" thickBot="1" x14ac:dyDescent="0.2">
      <c r="A179" s="63"/>
      <c r="B179" s="88"/>
      <c r="C179" s="34"/>
      <c r="D179" s="22" t="s">
        <v>30</v>
      </c>
      <c r="E179" s="71"/>
      <c r="F179" s="23" t="str">
        <f t="shared" ref="F179" si="816">$O$9</f>
        <v>差１</v>
      </c>
      <c r="G179" s="7" t="str">
        <f t="shared" ref="G179" si="817">IF(AND($G177="",$G178="",""),"",$G177-$G178)</f>
        <v/>
      </c>
      <c r="H179" s="8" t="s">
        <v>4</v>
      </c>
      <c r="I179" s="9" t="str">
        <f t="shared" ref="I179" si="818">IF(AND($H177="",$H178=""),"",$H177-$H178)</f>
        <v/>
      </c>
      <c r="J179" s="8" t="s">
        <v>5</v>
      </c>
      <c r="K179" s="9" t="str">
        <f t="shared" ref="K179" si="819">IF(AND($J177="",$J178=""),"",$J177-$J178)</f>
        <v/>
      </c>
      <c r="L179" s="10" t="s">
        <v>6</v>
      </c>
      <c r="M179" s="7" t="str">
        <f t="shared" ref="M179" si="820">IF(AND($L177="",$L178=""),"",$L177-$L178)</f>
        <v/>
      </c>
      <c r="N179" s="122"/>
      <c r="O179" s="81"/>
      <c r="P179" s="74"/>
      <c r="Q179" s="58"/>
      <c r="R179" s="58"/>
      <c r="S179" s="67"/>
      <c r="U179" s="16"/>
      <c r="V179" s="16"/>
      <c r="W179" s="16"/>
      <c r="X179" s="16"/>
    </row>
    <row r="180" spans="1:24" ht="14.25" thickBot="1" x14ac:dyDescent="0.2">
      <c r="A180" s="63"/>
      <c r="B180" s="89"/>
      <c r="C180" s="31"/>
      <c r="D180" s="20" t="s">
        <v>30</v>
      </c>
      <c r="E180" s="69"/>
      <c r="F180" s="24" t="s">
        <v>1</v>
      </c>
      <c r="G180" s="26"/>
      <c r="H180" s="117" t="str">
        <f t="shared" ref="H180" si="821">IF($G180="","",IF($E180=1,ROUNDDOWN($G180*7.4/1000,0),ROUNDDOWN($G180*6/1000,0)))</f>
        <v/>
      </c>
      <c r="I180" s="118"/>
      <c r="J180" s="117" t="str">
        <f t="shared" ref="J180:J181" si="822">IF($G180="","",ROUNDDOWN($G180*2/1000,0))</f>
        <v/>
      </c>
      <c r="K180" s="118"/>
      <c r="L180" s="117" t="str">
        <f t="shared" ref="L180:L181" si="823">IF($G180="","",ROUNDDOWN($G180*2/1000,0))</f>
        <v/>
      </c>
      <c r="M180" s="119"/>
      <c r="N180" s="79" t="str">
        <f t="shared" ref="N180" si="824">IF(AND($C180="",$C182=""),"",ABS($C180-$C182)+1)</f>
        <v/>
      </c>
      <c r="O180" s="120" t="str">
        <f t="shared" ref="O180" si="825">REPLACE($O$7,1,2,"差２")</f>
        <v>差２</v>
      </c>
      <c r="P180" s="77" t="str">
        <f>IF($I182="","",$I182*$N180)</f>
        <v/>
      </c>
      <c r="Q180" s="56" t="str">
        <f>IF($K182="","",$K182*$N180)</f>
        <v/>
      </c>
      <c r="R180" s="56" t="str">
        <f>IF($M182="","",$M182*$N180)</f>
        <v/>
      </c>
      <c r="S180" s="67"/>
      <c r="U180" s="16"/>
      <c r="V180" s="16"/>
      <c r="W180" s="16"/>
      <c r="X180" s="16"/>
    </row>
    <row r="181" spans="1:24" ht="14.25" thickBot="1" x14ac:dyDescent="0.2">
      <c r="A181" s="63"/>
      <c r="B181" s="90"/>
      <c r="C181" s="75" t="s">
        <v>11</v>
      </c>
      <c r="D181" s="76"/>
      <c r="E181" s="70"/>
      <c r="F181" s="33" t="s">
        <v>2</v>
      </c>
      <c r="G181" s="26"/>
      <c r="H181" s="59" t="str">
        <f t="shared" ref="H181" si="826">IF($G180="","",IF($E180=1,ROUNDDOWN($G181*7.4/1000,0),ROUNDDOWN($G181*6/1000,0)))</f>
        <v/>
      </c>
      <c r="I181" s="60"/>
      <c r="J181" s="59" t="str">
        <f t="shared" si="822"/>
        <v/>
      </c>
      <c r="K181" s="60"/>
      <c r="L181" s="59" t="str">
        <f t="shared" si="823"/>
        <v/>
      </c>
      <c r="M181" s="61"/>
      <c r="N181" s="80"/>
      <c r="O181" s="120"/>
      <c r="P181" s="78"/>
      <c r="Q181" s="57"/>
      <c r="R181" s="57"/>
      <c r="S181" s="67"/>
      <c r="U181" s="16"/>
      <c r="V181" s="16"/>
      <c r="W181" s="16"/>
      <c r="X181" s="16"/>
    </row>
    <row r="182" spans="1:24" ht="14.25" thickBot="1" x14ac:dyDescent="0.2">
      <c r="A182" s="63"/>
      <c r="B182" s="90"/>
      <c r="C182" s="37"/>
      <c r="D182" s="38" t="s">
        <v>30</v>
      </c>
      <c r="E182" s="71"/>
      <c r="F182" s="39" t="str">
        <f t="shared" ref="F182" si="827">$O$12</f>
        <v>差２</v>
      </c>
      <c r="G182" s="40" t="str">
        <f t="shared" ref="G182" si="828">IF(AND($G180="",$G181=""),"",$G180-$G181)</f>
        <v/>
      </c>
      <c r="H182" s="41" t="s">
        <v>4</v>
      </c>
      <c r="I182" s="42" t="str">
        <f t="shared" ref="I182" si="829">IF(AND($H180="",$H181=""),"",$H180-$H181)</f>
        <v/>
      </c>
      <c r="J182" s="41" t="s">
        <v>5</v>
      </c>
      <c r="K182" s="42" t="str">
        <f t="shared" ref="K182" si="830">IF(AND($J180="",$J181=""),"",$J180-$J181)</f>
        <v/>
      </c>
      <c r="L182" s="43" t="s">
        <v>6</v>
      </c>
      <c r="M182" s="40" t="str">
        <f t="shared" ref="M182" si="831">IF(AND($L180="",$L181=""),"",$L180-$L181)</f>
        <v/>
      </c>
      <c r="N182" s="80"/>
      <c r="O182" s="121"/>
      <c r="P182" s="78"/>
      <c r="Q182" s="58"/>
      <c r="R182" s="58"/>
      <c r="S182" s="68"/>
      <c r="U182" s="16"/>
      <c r="V182" s="16"/>
      <c r="W182" s="16"/>
      <c r="X182" s="16"/>
    </row>
    <row r="183" spans="1:24" ht="15" thickTop="1" thickBot="1" x14ac:dyDescent="0.2">
      <c r="A183" s="64"/>
      <c r="B183" s="98" t="s">
        <v>18</v>
      </c>
      <c r="C183" s="99"/>
      <c r="D183" s="99"/>
      <c r="E183" s="99"/>
      <c r="F183" s="99"/>
      <c r="G183" s="99"/>
      <c r="H183" s="99"/>
      <c r="I183" s="99"/>
      <c r="J183" s="99"/>
      <c r="K183" s="99"/>
      <c r="L183" s="99"/>
      <c r="M183" s="99"/>
      <c r="N183" s="99"/>
      <c r="O183" s="100"/>
      <c r="P183" s="44" t="str">
        <f t="shared" ref="P183" si="832">IF(AND($P177="",$P180=""),"",SUM($P177:$P180))</f>
        <v/>
      </c>
      <c r="Q183" s="45" t="str">
        <f t="shared" ref="Q183" si="833">IF(AND(Q177="",Q180=""),"",SUM(Q177:Q180))</f>
        <v/>
      </c>
      <c r="R183" s="45" t="str">
        <f t="shared" ref="R183" si="834">IF(AND($R177="",$R180=""),"",SUM($R177:$R180))</f>
        <v/>
      </c>
      <c r="S183" s="46" t="str">
        <f t="shared" ref="S183" si="835">IF(AND($P183="",$Q183="",$R183=""),"",SUM($P183:$R183))</f>
        <v/>
      </c>
      <c r="T183" s="50">
        <v>25</v>
      </c>
      <c r="U183" s="51" t="str">
        <f t="shared" ref="U183" si="836">P183</f>
        <v/>
      </c>
      <c r="V183" s="51" t="str">
        <f t="shared" ref="V183" si="837">Q183</f>
        <v/>
      </c>
      <c r="W183" s="51" t="str">
        <f t="shared" ref="W183" si="838">R183</f>
        <v/>
      </c>
      <c r="X183" s="51" t="str">
        <f t="shared" ref="X183" si="839">S183</f>
        <v/>
      </c>
    </row>
    <row r="184" spans="1:24" ht="14.25" thickBot="1" x14ac:dyDescent="0.2">
      <c r="A184" s="62" t="str" cm="1">
        <f t="array" aca="1" ref="A184" ca="1">IF($B184="","",IF(ISNUMBER(OFFSET(INDIRECT(ADDRESS(ROW(),COLUMN())),-7,0)),OFFSET(INDIRECT(ADDRESS(ROW(),COLUMN())),-7,0)+1,1))</f>
        <v/>
      </c>
      <c r="B184" s="88"/>
      <c r="C184" s="31"/>
      <c r="D184" s="20" t="s">
        <v>30</v>
      </c>
      <c r="E184" s="69" t="s">
        <v>29</v>
      </c>
      <c r="F184" s="21" t="s">
        <v>1</v>
      </c>
      <c r="G184" s="25"/>
      <c r="H184" s="54" t="str">
        <f t="shared" ref="H184" si="840">IF($G184="","",IF($E184=1,ROUNDDOWN($G184*7.4/1000,0),ROUNDDOWN($G184*6/1000,0)))</f>
        <v/>
      </c>
      <c r="I184" s="55"/>
      <c r="J184" s="54" t="str">
        <f t="shared" ref="J184" si="841">IF($G184="","",ROUNDDOWN($G184*2/1000,0))</f>
        <v/>
      </c>
      <c r="K184" s="55"/>
      <c r="L184" s="54" t="str">
        <f t="shared" ref="L184" si="842">IF(G184="","",ROUNDDOWN($G184*2/1000,0))</f>
        <v/>
      </c>
      <c r="M184" s="123"/>
      <c r="N184" s="79" t="str">
        <f t="shared" ref="N184" si="843">IF(AND($C184="",$C186=""),"",ABS($C184-$C186)+1)</f>
        <v/>
      </c>
      <c r="O184" s="81" t="str">
        <f t="shared" ref="O184" si="844">REPLACE($O$7,1,2,"差１")</f>
        <v>差１</v>
      </c>
      <c r="P184" s="72" t="str">
        <f t="shared" ref="P184" si="845">IF($I186="","",$I186*$N184)</f>
        <v/>
      </c>
      <c r="Q184" s="56" t="str">
        <f t="shared" ref="Q184" si="846">IF($K186="","",$K186*$N184)</f>
        <v/>
      </c>
      <c r="R184" s="56" t="str">
        <f t="shared" ref="R184" si="847">IF($M186="","",$M186*$N184)</f>
        <v/>
      </c>
      <c r="S184" s="67"/>
      <c r="U184" s="16"/>
      <c r="V184" s="16"/>
      <c r="W184" s="16"/>
      <c r="X184" s="16"/>
    </row>
    <row r="185" spans="1:24" ht="14.25" thickBot="1" x14ac:dyDescent="0.2">
      <c r="A185" s="63"/>
      <c r="B185" s="88"/>
      <c r="C185" s="75" t="s">
        <v>11</v>
      </c>
      <c r="D185" s="76"/>
      <c r="E185" s="70"/>
      <c r="F185" s="33" t="s">
        <v>2</v>
      </c>
      <c r="G185" s="26"/>
      <c r="H185" s="59" t="str">
        <f t="shared" ref="H185" si="848">IF($G185="","",IF($E184=1,ROUNDDOWN($G185*7.4/1000,0),ROUNDDOWN($G185*6/1000,0)))</f>
        <v/>
      </c>
      <c r="I185" s="60"/>
      <c r="J185" s="59" t="str">
        <f t="shared" ref="J185" si="849">IF(G185="","",ROUNDDOWN(G185*2/1000,0))</f>
        <v/>
      </c>
      <c r="K185" s="60"/>
      <c r="L185" s="59" t="str">
        <f t="shared" ref="L185" si="850">IF($G185="","",ROUNDDOWN($G185*2/1000,0))</f>
        <v/>
      </c>
      <c r="M185" s="61"/>
      <c r="N185" s="80"/>
      <c r="O185" s="81"/>
      <c r="P185" s="73"/>
      <c r="Q185" s="57"/>
      <c r="R185" s="57"/>
      <c r="S185" s="67"/>
      <c r="U185" s="16"/>
      <c r="V185" s="16"/>
      <c r="W185" s="16"/>
      <c r="X185" s="16"/>
    </row>
    <row r="186" spans="1:24" ht="14.25" thickBot="1" x14ac:dyDescent="0.2">
      <c r="A186" s="63"/>
      <c r="B186" s="88"/>
      <c r="C186" s="34"/>
      <c r="D186" s="22" t="s">
        <v>30</v>
      </c>
      <c r="E186" s="71"/>
      <c r="F186" s="23" t="str">
        <f t="shared" ref="F186" si="851">$O$9</f>
        <v>差１</v>
      </c>
      <c r="G186" s="7" t="str">
        <f t="shared" ref="G186" si="852">IF(AND($G184="",$G185="",""),"",$G184-$G185)</f>
        <v/>
      </c>
      <c r="H186" s="8" t="s">
        <v>4</v>
      </c>
      <c r="I186" s="9" t="str">
        <f t="shared" ref="I186" si="853">IF(AND($H184="",$H185=""),"",$H184-$H185)</f>
        <v/>
      </c>
      <c r="J186" s="8" t="s">
        <v>5</v>
      </c>
      <c r="K186" s="9" t="str">
        <f t="shared" ref="K186" si="854">IF(AND($J184="",$J185=""),"",$J184-$J185)</f>
        <v/>
      </c>
      <c r="L186" s="10" t="s">
        <v>6</v>
      </c>
      <c r="M186" s="7" t="str">
        <f t="shared" ref="M186" si="855">IF(AND($L184="",$L185=""),"",$L184-$L185)</f>
        <v/>
      </c>
      <c r="N186" s="122"/>
      <c r="O186" s="81"/>
      <c r="P186" s="74"/>
      <c r="Q186" s="58"/>
      <c r="R186" s="58"/>
      <c r="S186" s="67"/>
      <c r="U186" s="16"/>
      <c r="V186" s="16"/>
      <c r="W186" s="16"/>
      <c r="X186" s="16"/>
    </row>
    <row r="187" spans="1:24" ht="14.25" thickBot="1" x14ac:dyDescent="0.2">
      <c r="A187" s="63"/>
      <c r="B187" s="89"/>
      <c r="C187" s="31"/>
      <c r="D187" s="20" t="s">
        <v>30</v>
      </c>
      <c r="E187" s="69"/>
      <c r="F187" s="24" t="s">
        <v>1</v>
      </c>
      <c r="G187" s="26"/>
      <c r="H187" s="117" t="str">
        <f t="shared" ref="H187" si="856">IF($G187="","",IF($E187=1,ROUNDDOWN($G187*7.4/1000,0),ROUNDDOWN($G187*6/1000,0)))</f>
        <v/>
      </c>
      <c r="I187" s="118"/>
      <c r="J187" s="117" t="str">
        <f t="shared" ref="J187:J188" si="857">IF($G187="","",ROUNDDOWN($G187*2/1000,0))</f>
        <v/>
      </c>
      <c r="K187" s="118"/>
      <c r="L187" s="117" t="str">
        <f t="shared" ref="L187:L188" si="858">IF($G187="","",ROUNDDOWN($G187*2/1000,0))</f>
        <v/>
      </c>
      <c r="M187" s="119"/>
      <c r="N187" s="79" t="str">
        <f t="shared" ref="N187" si="859">IF(AND($C187="",$C189=""),"",ABS($C187-$C189)+1)</f>
        <v/>
      </c>
      <c r="O187" s="120" t="str">
        <f t="shared" ref="O187" si="860">REPLACE($O$7,1,2,"差２")</f>
        <v>差２</v>
      </c>
      <c r="P187" s="77" t="str">
        <f>IF($I189="","",$I189*$N187)</f>
        <v/>
      </c>
      <c r="Q187" s="56" t="str">
        <f>IF($K189="","",$K189*$N187)</f>
        <v/>
      </c>
      <c r="R187" s="56" t="str">
        <f>IF($M189="","",$M189*$N187)</f>
        <v/>
      </c>
      <c r="S187" s="67"/>
      <c r="U187" s="16"/>
      <c r="V187" s="16"/>
      <c r="W187" s="16"/>
      <c r="X187" s="16"/>
    </row>
    <row r="188" spans="1:24" ht="14.25" thickBot="1" x14ac:dyDescent="0.2">
      <c r="A188" s="63"/>
      <c r="B188" s="90"/>
      <c r="C188" s="75" t="s">
        <v>11</v>
      </c>
      <c r="D188" s="76"/>
      <c r="E188" s="70"/>
      <c r="F188" s="33" t="s">
        <v>2</v>
      </c>
      <c r="G188" s="26"/>
      <c r="H188" s="59" t="str">
        <f t="shared" ref="H188" si="861">IF($G187="","",IF($E187=1,ROUNDDOWN($G188*7.4/1000,0),ROUNDDOWN($G188*6/1000,0)))</f>
        <v/>
      </c>
      <c r="I188" s="60"/>
      <c r="J188" s="59" t="str">
        <f t="shared" si="857"/>
        <v/>
      </c>
      <c r="K188" s="60"/>
      <c r="L188" s="59" t="str">
        <f t="shared" si="858"/>
        <v/>
      </c>
      <c r="M188" s="61"/>
      <c r="N188" s="80"/>
      <c r="O188" s="120"/>
      <c r="P188" s="78"/>
      <c r="Q188" s="57"/>
      <c r="R188" s="57"/>
      <c r="S188" s="67"/>
      <c r="U188" s="16"/>
      <c r="V188" s="16"/>
      <c r="W188" s="16"/>
      <c r="X188" s="16"/>
    </row>
    <row r="189" spans="1:24" ht="14.25" thickBot="1" x14ac:dyDescent="0.2">
      <c r="A189" s="63"/>
      <c r="B189" s="90"/>
      <c r="C189" s="37"/>
      <c r="D189" s="38" t="s">
        <v>30</v>
      </c>
      <c r="E189" s="71"/>
      <c r="F189" s="39" t="str">
        <f t="shared" ref="F189" si="862">$O$12</f>
        <v>差２</v>
      </c>
      <c r="G189" s="40" t="str">
        <f t="shared" ref="G189" si="863">IF(AND($G187="",$G188=""),"",$G187-$G188)</f>
        <v/>
      </c>
      <c r="H189" s="41" t="s">
        <v>4</v>
      </c>
      <c r="I189" s="42" t="str">
        <f t="shared" ref="I189" si="864">IF(AND($H187="",$H188=""),"",$H187-$H188)</f>
        <v/>
      </c>
      <c r="J189" s="41" t="s">
        <v>5</v>
      </c>
      <c r="K189" s="42" t="str">
        <f t="shared" ref="K189" si="865">IF(AND($J187="",$J188=""),"",$J187-$J188)</f>
        <v/>
      </c>
      <c r="L189" s="43" t="s">
        <v>6</v>
      </c>
      <c r="M189" s="40" t="str">
        <f t="shared" ref="M189" si="866">IF(AND($L187="",$L188=""),"",$L187-$L188)</f>
        <v/>
      </c>
      <c r="N189" s="80"/>
      <c r="O189" s="121"/>
      <c r="P189" s="78"/>
      <c r="Q189" s="58"/>
      <c r="R189" s="58"/>
      <c r="S189" s="68"/>
      <c r="U189" s="16"/>
      <c r="V189" s="16"/>
      <c r="W189" s="16"/>
      <c r="X189" s="16"/>
    </row>
    <row r="190" spans="1:24" ht="15" thickTop="1" thickBot="1" x14ac:dyDescent="0.2">
      <c r="A190" s="64"/>
      <c r="B190" s="98" t="s">
        <v>18</v>
      </c>
      <c r="C190" s="99"/>
      <c r="D190" s="99"/>
      <c r="E190" s="99"/>
      <c r="F190" s="99"/>
      <c r="G190" s="99"/>
      <c r="H190" s="99"/>
      <c r="I190" s="99"/>
      <c r="J190" s="99"/>
      <c r="K190" s="99"/>
      <c r="L190" s="99"/>
      <c r="M190" s="99"/>
      <c r="N190" s="99"/>
      <c r="O190" s="100"/>
      <c r="P190" s="44" t="str">
        <f t="shared" ref="P190" si="867">IF(AND($P184="",$P187=""),"",SUM($P184:$P187))</f>
        <v/>
      </c>
      <c r="Q190" s="45" t="str">
        <f t="shared" ref="Q190" si="868">IF(AND(Q184="",Q187=""),"",SUM(Q184:Q187))</f>
        <v/>
      </c>
      <c r="R190" s="45" t="str">
        <f t="shared" ref="R190" si="869">IF(AND($R184="",$R187=""),"",SUM($R184:$R187))</f>
        <v/>
      </c>
      <c r="S190" s="46" t="str">
        <f t="shared" ref="S190" si="870">IF(AND($P190="",$Q190="",$R190=""),"",SUM($P190:$R190))</f>
        <v/>
      </c>
      <c r="T190" s="50">
        <v>26</v>
      </c>
      <c r="U190" s="51" t="str">
        <f t="shared" ref="U190" si="871">P190</f>
        <v/>
      </c>
      <c r="V190" s="51" t="str">
        <f t="shared" ref="V190" si="872">Q190</f>
        <v/>
      </c>
      <c r="W190" s="51" t="str">
        <f t="shared" ref="W190" si="873">R190</f>
        <v/>
      </c>
      <c r="X190" s="51" t="str">
        <f t="shared" ref="X190" si="874">S190</f>
        <v/>
      </c>
    </row>
    <row r="191" spans="1:24" ht="14.25" thickBot="1" x14ac:dyDescent="0.2">
      <c r="A191" s="62" t="str" cm="1">
        <f t="array" aca="1" ref="A191" ca="1">IF($B191="","",IF(ISNUMBER(OFFSET(INDIRECT(ADDRESS(ROW(),COLUMN())),-7,0)),OFFSET(INDIRECT(ADDRESS(ROW(),COLUMN())),-7,0)+1,1))</f>
        <v/>
      </c>
      <c r="B191" s="88"/>
      <c r="C191" s="31"/>
      <c r="D191" s="20" t="s">
        <v>30</v>
      </c>
      <c r="E191" s="69" t="s">
        <v>29</v>
      </c>
      <c r="F191" s="21" t="s">
        <v>1</v>
      </c>
      <c r="G191" s="25"/>
      <c r="H191" s="54" t="str">
        <f t="shared" ref="H191" si="875">IF($G191="","",IF($E191=1,ROUNDDOWN($G191*7.4/1000,0),ROUNDDOWN($G191*6/1000,0)))</f>
        <v/>
      </c>
      <c r="I191" s="55"/>
      <c r="J191" s="54" t="str">
        <f t="shared" ref="J191" si="876">IF($G191="","",ROUNDDOWN($G191*2/1000,0))</f>
        <v/>
      </c>
      <c r="K191" s="55"/>
      <c r="L191" s="54" t="str">
        <f t="shared" ref="L191" si="877">IF(G191="","",ROUNDDOWN($G191*2/1000,0))</f>
        <v/>
      </c>
      <c r="M191" s="123"/>
      <c r="N191" s="79" t="str">
        <f t="shared" ref="N191" si="878">IF(AND($C191="",$C193=""),"",ABS($C191-$C193)+1)</f>
        <v/>
      </c>
      <c r="O191" s="81" t="str">
        <f t="shared" ref="O191" si="879">REPLACE($O$7,1,2,"差１")</f>
        <v>差１</v>
      </c>
      <c r="P191" s="72" t="str">
        <f t="shared" ref="P191" si="880">IF($I193="","",$I193*$N191)</f>
        <v/>
      </c>
      <c r="Q191" s="56" t="str">
        <f t="shared" ref="Q191" si="881">IF($K193="","",$K193*$N191)</f>
        <v/>
      </c>
      <c r="R191" s="56" t="str">
        <f t="shared" ref="R191" si="882">IF($M193="","",$M193*$N191)</f>
        <v/>
      </c>
      <c r="S191" s="67"/>
      <c r="U191" s="16"/>
      <c r="V191" s="16"/>
      <c r="W191" s="16"/>
      <c r="X191" s="16"/>
    </row>
    <row r="192" spans="1:24" ht="14.25" thickBot="1" x14ac:dyDescent="0.2">
      <c r="A192" s="63"/>
      <c r="B192" s="88"/>
      <c r="C192" s="75" t="s">
        <v>11</v>
      </c>
      <c r="D192" s="76"/>
      <c r="E192" s="70"/>
      <c r="F192" s="33" t="s">
        <v>2</v>
      </c>
      <c r="G192" s="26"/>
      <c r="H192" s="59" t="str">
        <f t="shared" ref="H192" si="883">IF($G192="","",IF($E191=1,ROUNDDOWN($G192*7.4/1000,0),ROUNDDOWN($G192*6/1000,0)))</f>
        <v/>
      </c>
      <c r="I192" s="60"/>
      <c r="J192" s="59" t="str">
        <f t="shared" ref="J192" si="884">IF(G192="","",ROUNDDOWN(G192*2/1000,0))</f>
        <v/>
      </c>
      <c r="K192" s="60"/>
      <c r="L192" s="59" t="str">
        <f t="shared" ref="L192" si="885">IF($G192="","",ROUNDDOWN($G192*2/1000,0))</f>
        <v/>
      </c>
      <c r="M192" s="61"/>
      <c r="N192" s="80"/>
      <c r="O192" s="81"/>
      <c r="P192" s="73"/>
      <c r="Q192" s="57"/>
      <c r="R192" s="57"/>
      <c r="S192" s="67"/>
      <c r="U192" s="16"/>
      <c r="V192" s="16"/>
      <c r="W192" s="16"/>
      <c r="X192" s="16"/>
    </row>
    <row r="193" spans="1:24" ht="14.25" thickBot="1" x14ac:dyDescent="0.2">
      <c r="A193" s="63"/>
      <c r="B193" s="88"/>
      <c r="C193" s="34"/>
      <c r="D193" s="22" t="s">
        <v>30</v>
      </c>
      <c r="E193" s="71"/>
      <c r="F193" s="23" t="str">
        <f t="shared" ref="F193" si="886">$O$9</f>
        <v>差１</v>
      </c>
      <c r="G193" s="7" t="str">
        <f t="shared" ref="G193" si="887">IF(AND($G191="",$G192="",""),"",$G191-$G192)</f>
        <v/>
      </c>
      <c r="H193" s="8" t="s">
        <v>4</v>
      </c>
      <c r="I193" s="9" t="str">
        <f t="shared" ref="I193" si="888">IF(AND($H191="",$H192=""),"",$H191-$H192)</f>
        <v/>
      </c>
      <c r="J193" s="8" t="s">
        <v>5</v>
      </c>
      <c r="K193" s="9" t="str">
        <f t="shared" ref="K193" si="889">IF(AND($J191="",$J192=""),"",$J191-$J192)</f>
        <v/>
      </c>
      <c r="L193" s="10" t="s">
        <v>6</v>
      </c>
      <c r="M193" s="7" t="str">
        <f t="shared" ref="M193" si="890">IF(AND($L191="",$L192=""),"",$L191-$L192)</f>
        <v/>
      </c>
      <c r="N193" s="122"/>
      <c r="O193" s="81"/>
      <c r="P193" s="74"/>
      <c r="Q193" s="58"/>
      <c r="R193" s="58"/>
      <c r="S193" s="67"/>
      <c r="U193" s="16"/>
      <c r="V193" s="16"/>
      <c r="W193" s="16"/>
      <c r="X193" s="16"/>
    </row>
    <row r="194" spans="1:24" ht="14.25" thickBot="1" x14ac:dyDescent="0.2">
      <c r="A194" s="63"/>
      <c r="B194" s="89"/>
      <c r="C194" s="31"/>
      <c r="D194" s="20" t="s">
        <v>30</v>
      </c>
      <c r="E194" s="69"/>
      <c r="F194" s="24" t="s">
        <v>1</v>
      </c>
      <c r="G194" s="26"/>
      <c r="H194" s="117" t="str">
        <f t="shared" ref="H194" si="891">IF($G194="","",IF($E194=1,ROUNDDOWN($G194*7.4/1000,0),ROUNDDOWN($G194*6/1000,0)))</f>
        <v/>
      </c>
      <c r="I194" s="118"/>
      <c r="J194" s="117" t="str">
        <f t="shared" ref="J194:J195" si="892">IF($G194="","",ROUNDDOWN($G194*2/1000,0))</f>
        <v/>
      </c>
      <c r="K194" s="118"/>
      <c r="L194" s="117" t="str">
        <f t="shared" ref="L194:L195" si="893">IF($G194="","",ROUNDDOWN($G194*2/1000,0))</f>
        <v/>
      </c>
      <c r="M194" s="119"/>
      <c r="N194" s="79" t="str">
        <f t="shared" ref="N194" si="894">IF(AND($C194="",$C196=""),"",ABS($C194-$C196)+1)</f>
        <v/>
      </c>
      <c r="O194" s="120" t="str">
        <f t="shared" ref="O194" si="895">REPLACE($O$7,1,2,"差２")</f>
        <v>差２</v>
      </c>
      <c r="P194" s="77" t="str">
        <f>IF($I196="","",$I196*$N194)</f>
        <v/>
      </c>
      <c r="Q194" s="56" t="str">
        <f>IF($K196="","",$K196*$N194)</f>
        <v/>
      </c>
      <c r="R194" s="56" t="str">
        <f>IF($M196="","",$M196*$N194)</f>
        <v/>
      </c>
      <c r="S194" s="67"/>
      <c r="U194" s="16"/>
      <c r="V194" s="16"/>
      <c r="W194" s="16"/>
      <c r="X194" s="16"/>
    </row>
    <row r="195" spans="1:24" ht="14.25" thickBot="1" x14ac:dyDescent="0.2">
      <c r="A195" s="63"/>
      <c r="B195" s="90"/>
      <c r="C195" s="75" t="s">
        <v>11</v>
      </c>
      <c r="D195" s="76"/>
      <c r="E195" s="70"/>
      <c r="F195" s="33" t="s">
        <v>2</v>
      </c>
      <c r="G195" s="26"/>
      <c r="H195" s="59" t="str">
        <f t="shared" ref="H195" si="896">IF($G194="","",IF($E194=1,ROUNDDOWN($G195*7.4/1000,0),ROUNDDOWN($G195*6/1000,0)))</f>
        <v/>
      </c>
      <c r="I195" s="60"/>
      <c r="J195" s="59" t="str">
        <f t="shared" si="892"/>
        <v/>
      </c>
      <c r="K195" s="60"/>
      <c r="L195" s="59" t="str">
        <f t="shared" si="893"/>
        <v/>
      </c>
      <c r="M195" s="61"/>
      <c r="N195" s="80"/>
      <c r="O195" s="120"/>
      <c r="P195" s="78"/>
      <c r="Q195" s="57"/>
      <c r="R195" s="57"/>
      <c r="S195" s="67"/>
      <c r="U195" s="16"/>
      <c r="V195" s="16"/>
      <c r="W195" s="16"/>
      <c r="X195" s="16"/>
    </row>
    <row r="196" spans="1:24" ht="14.25" thickBot="1" x14ac:dyDescent="0.2">
      <c r="A196" s="63"/>
      <c r="B196" s="90"/>
      <c r="C196" s="37"/>
      <c r="D196" s="38" t="s">
        <v>30</v>
      </c>
      <c r="E196" s="71"/>
      <c r="F196" s="39" t="str">
        <f t="shared" ref="F196" si="897">$O$12</f>
        <v>差２</v>
      </c>
      <c r="G196" s="40" t="str">
        <f t="shared" ref="G196" si="898">IF(AND($G194="",$G195=""),"",$G194-$G195)</f>
        <v/>
      </c>
      <c r="H196" s="41" t="s">
        <v>4</v>
      </c>
      <c r="I196" s="42" t="str">
        <f t="shared" ref="I196" si="899">IF(AND($H194="",$H195=""),"",$H194-$H195)</f>
        <v/>
      </c>
      <c r="J196" s="41" t="s">
        <v>5</v>
      </c>
      <c r="K196" s="42" t="str">
        <f t="shared" ref="K196" si="900">IF(AND($J194="",$J195=""),"",$J194-$J195)</f>
        <v/>
      </c>
      <c r="L196" s="43" t="s">
        <v>6</v>
      </c>
      <c r="M196" s="40" t="str">
        <f t="shared" ref="M196" si="901">IF(AND($L194="",$L195=""),"",$L194-$L195)</f>
        <v/>
      </c>
      <c r="N196" s="80"/>
      <c r="O196" s="121"/>
      <c r="P196" s="78"/>
      <c r="Q196" s="58"/>
      <c r="R196" s="58"/>
      <c r="S196" s="68"/>
      <c r="U196" s="16"/>
      <c r="V196" s="16"/>
      <c r="W196" s="16"/>
      <c r="X196" s="16"/>
    </row>
    <row r="197" spans="1:24" ht="15" thickTop="1" thickBot="1" x14ac:dyDescent="0.2">
      <c r="A197" s="64"/>
      <c r="B197" s="98" t="s">
        <v>18</v>
      </c>
      <c r="C197" s="99"/>
      <c r="D197" s="99"/>
      <c r="E197" s="99"/>
      <c r="F197" s="99"/>
      <c r="G197" s="99"/>
      <c r="H197" s="99"/>
      <c r="I197" s="99"/>
      <c r="J197" s="99"/>
      <c r="K197" s="99"/>
      <c r="L197" s="99"/>
      <c r="M197" s="99"/>
      <c r="N197" s="99"/>
      <c r="O197" s="100"/>
      <c r="P197" s="44" t="str">
        <f t="shared" ref="P197" si="902">IF(AND($P191="",$P194=""),"",SUM($P191:$P194))</f>
        <v/>
      </c>
      <c r="Q197" s="45" t="str">
        <f t="shared" ref="Q197" si="903">IF(AND(Q191="",Q194=""),"",SUM(Q191:Q194))</f>
        <v/>
      </c>
      <c r="R197" s="45" t="str">
        <f t="shared" ref="R197" si="904">IF(AND($R191="",$R194=""),"",SUM($R191:$R194))</f>
        <v/>
      </c>
      <c r="S197" s="46" t="str">
        <f t="shared" ref="S197" si="905">IF(AND($P197="",$Q197="",$R197=""),"",SUM($P197:$R197))</f>
        <v/>
      </c>
      <c r="T197" s="50">
        <v>27</v>
      </c>
      <c r="U197" s="51" t="str">
        <f t="shared" ref="U197" si="906">P197</f>
        <v/>
      </c>
      <c r="V197" s="51" t="str">
        <f t="shared" ref="V197" si="907">Q197</f>
        <v/>
      </c>
      <c r="W197" s="51" t="str">
        <f t="shared" ref="W197" si="908">R197</f>
        <v/>
      </c>
      <c r="X197" s="51" t="str">
        <f t="shared" ref="X197" si="909">S197</f>
        <v/>
      </c>
    </row>
    <row r="198" spans="1:24" ht="14.25" thickBot="1" x14ac:dyDescent="0.2">
      <c r="A198" s="62" t="str" cm="1">
        <f t="array" aca="1" ref="A198" ca="1">IF($B198="","",IF(ISNUMBER(OFFSET(INDIRECT(ADDRESS(ROW(),COLUMN())),-7,0)),OFFSET(INDIRECT(ADDRESS(ROW(),COLUMN())),-7,0)+1,1))</f>
        <v/>
      </c>
      <c r="B198" s="88"/>
      <c r="C198" s="31"/>
      <c r="D198" s="20" t="s">
        <v>30</v>
      </c>
      <c r="E198" s="69" t="s">
        <v>29</v>
      </c>
      <c r="F198" s="21" t="s">
        <v>1</v>
      </c>
      <c r="G198" s="25"/>
      <c r="H198" s="54" t="str">
        <f t="shared" ref="H198" si="910">IF($G198="","",IF($E198=1,ROUNDDOWN($G198*7.4/1000,0),ROUNDDOWN($G198*6/1000,0)))</f>
        <v/>
      </c>
      <c r="I198" s="55"/>
      <c r="J198" s="54" t="str">
        <f t="shared" ref="J198" si="911">IF($G198="","",ROUNDDOWN($G198*2/1000,0))</f>
        <v/>
      </c>
      <c r="K198" s="55"/>
      <c r="L198" s="54" t="str">
        <f t="shared" ref="L198" si="912">IF(G198="","",ROUNDDOWN($G198*2/1000,0))</f>
        <v/>
      </c>
      <c r="M198" s="123"/>
      <c r="N198" s="79" t="str">
        <f t="shared" ref="N198" si="913">IF(AND($C198="",$C200=""),"",ABS($C198-$C200)+1)</f>
        <v/>
      </c>
      <c r="O198" s="81" t="str">
        <f t="shared" ref="O198" si="914">REPLACE($O$7,1,2,"差１")</f>
        <v>差１</v>
      </c>
      <c r="P198" s="72" t="str">
        <f t="shared" ref="P198" si="915">IF($I200="","",$I200*$N198)</f>
        <v/>
      </c>
      <c r="Q198" s="56" t="str">
        <f t="shared" ref="Q198" si="916">IF($K200="","",$K200*$N198)</f>
        <v/>
      </c>
      <c r="R198" s="56" t="str">
        <f t="shared" ref="R198" si="917">IF($M200="","",$M200*$N198)</f>
        <v/>
      </c>
      <c r="S198" s="67"/>
      <c r="U198" s="16"/>
      <c r="V198" s="16"/>
      <c r="W198" s="16"/>
      <c r="X198" s="16"/>
    </row>
    <row r="199" spans="1:24" ht="14.25" thickBot="1" x14ac:dyDescent="0.2">
      <c r="A199" s="63"/>
      <c r="B199" s="88"/>
      <c r="C199" s="75" t="s">
        <v>11</v>
      </c>
      <c r="D199" s="76"/>
      <c r="E199" s="70"/>
      <c r="F199" s="33" t="s">
        <v>2</v>
      </c>
      <c r="G199" s="26"/>
      <c r="H199" s="59" t="str">
        <f t="shared" ref="H199" si="918">IF($G199="","",IF($E198=1,ROUNDDOWN($G199*7.4/1000,0),ROUNDDOWN($G199*6/1000,0)))</f>
        <v/>
      </c>
      <c r="I199" s="60"/>
      <c r="J199" s="59" t="str">
        <f t="shared" ref="J199" si="919">IF(G199="","",ROUNDDOWN(G199*2/1000,0))</f>
        <v/>
      </c>
      <c r="K199" s="60"/>
      <c r="L199" s="59" t="str">
        <f t="shared" ref="L199" si="920">IF($G199="","",ROUNDDOWN($G199*2/1000,0))</f>
        <v/>
      </c>
      <c r="M199" s="61"/>
      <c r="N199" s="80"/>
      <c r="O199" s="81"/>
      <c r="P199" s="73"/>
      <c r="Q199" s="57"/>
      <c r="R199" s="57"/>
      <c r="S199" s="67"/>
      <c r="U199" s="16"/>
      <c r="V199" s="16"/>
      <c r="W199" s="16"/>
      <c r="X199" s="16"/>
    </row>
    <row r="200" spans="1:24" ht="14.25" thickBot="1" x14ac:dyDescent="0.2">
      <c r="A200" s="63"/>
      <c r="B200" s="88"/>
      <c r="C200" s="34"/>
      <c r="D200" s="22" t="s">
        <v>30</v>
      </c>
      <c r="E200" s="71"/>
      <c r="F200" s="23" t="str">
        <f t="shared" ref="F200" si="921">$O$9</f>
        <v>差１</v>
      </c>
      <c r="G200" s="7" t="str">
        <f t="shared" ref="G200" si="922">IF(AND($G198="",$G199="",""),"",$G198-$G199)</f>
        <v/>
      </c>
      <c r="H200" s="8" t="s">
        <v>4</v>
      </c>
      <c r="I200" s="9" t="str">
        <f t="shared" ref="I200" si="923">IF(AND($H198="",$H199=""),"",$H198-$H199)</f>
        <v/>
      </c>
      <c r="J200" s="8" t="s">
        <v>5</v>
      </c>
      <c r="K200" s="9" t="str">
        <f t="shared" ref="K200" si="924">IF(AND($J198="",$J199=""),"",$J198-$J199)</f>
        <v/>
      </c>
      <c r="L200" s="10" t="s">
        <v>6</v>
      </c>
      <c r="M200" s="7" t="str">
        <f t="shared" ref="M200" si="925">IF(AND($L198="",$L199=""),"",$L198-$L199)</f>
        <v/>
      </c>
      <c r="N200" s="122"/>
      <c r="O200" s="81"/>
      <c r="P200" s="74"/>
      <c r="Q200" s="58"/>
      <c r="R200" s="58"/>
      <c r="S200" s="67"/>
      <c r="U200" s="16"/>
      <c r="V200" s="16"/>
      <c r="W200" s="16"/>
      <c r="X200" s="16"/>
    </row>
    <row r="201" spans="1:24" ht="14.25" thickBot="1" x14ac:dyDescent="0.2">
      <c r="A201" s="63"/>
      <c r="B201" s="89"/>
      <c r="C201" s="31"/>
      <c r="D201" s="20" t="s">
        <v>30</v>
      </c>
      <c r="E201" s="69"/>
      <c r="F201" s="24" t="s">
        <v>1</v>
      </c>
      <c r="G201" s="26"/>
      <c r="H201" s="117" t="str">
        <f t="shared" ref="H201" si="926">IF($G201="","",IF($E201=1,ROUNDDOWN($G201*7.4/1000,0),ROUNDDOWN($G201*6/1000,0)))</f>
        <v/>
      </c>
      <c r="I201" s="118"/>
      <c r="J201" s="117" t="str">
        <f t="shared" ref="J201:J202" si="927">IF($G201="","",ROUNDDOWN($G201*2/1000,0))</f>
        <v/>
      </c>
      <c r="K201" s="118"/>
      <c r="L201" s="117" t="str">
        <f t="shared" ref="L201:L202" si="928">IF($G201="","",ROUNDDOWN($G201*2/1000,0))</f>
        <v/>
      </c>
      <c r="M201" s="119"/>
      <c r="N201" s="79" t="str">
        <f t="shared" ref="N201" si="929">IF(AND($C201="",$C203=""),"",ABS($C201-$C203)+1)</f>
        <v/>
      </c>
      <c r="O201" s="120" t="str">
        <f t="shared" ref="O201" si="930">REPLACE($O$7,1,2,"差２")</f>
        <v>差２</v>
      </c>
      <c r="P201" s="77" t="str">
        <f>IF($I203="","",$I203*$N201)</f>
        <v/>
      </c>
      <c r="Q201" s="56" t="str">
        <f>IF($K203="","",$K203*$N201)</f>
        <v/>
      </c>
      <c r="R201" s="56" t="str">
        <f>IF($M203="","",$M203*$N201)</f>
        <v/>
      </c>
      <c r="S201" s="67"/>
      <c r="U201" s="16"/>
      <c r="V201" s="16"/>
      <c r="W201" s="16"/>
      <c r="X201" s="16"/>
    </row>
    <row r="202" spans="1:24" ht="14.25" thickBot="1" x14ac:dyDescent="0.2">
      <c r="A202" s="63"/>
      <c r="B202" s="90"/>
      <c r="C202" s="75" t="s">
        <v>11</v>
      </c>
      <c r="D202" s="76"/>
      <c r="E202" s="70"/>
      <c r="F202" s="33" t="s">
        <v>2</v>
      </c>
      <c r="G202" s="26"/>
      <c r="H202" s="59" t="str">
        <f t="shared" ref="H202" si="931">IF($G201="","",IF($E201=1,ROUNDDOWN($G202*7.4/1000,0),ROUNDDOWN($G202*6/1000,0)))</f>
        <v/>
      </c>
      <c r="I202" s="60"/>
      <c r="J202" s="59" t="str">
        <f t="shared" si="927"/>
        <v/>
      </c>
      <c r="K202" s="60"/>
      <c r="L202" s="59" t="str">
        <f t="shared" si="928"/>
        <v/>
      </c>
      <c r="M202" s="61"/>
      <c r="N202" s="80"/>
      <c r="O202" s="120"/>
      <c r="P202" s="78"/>
      <c r="Q202" s="57"/>
      <c r="R202" s="57"/>
      <c r="S202" s="67"/>
      <c r="U202" s="16"/>
      <c r="V202" s="16"/>
      <c r="W202" s="16"/>
      <c r="X202" s="16"/>
    </row>
    <row r="203" spans="1:24" ht="14.25" thickBot="1" x14ac:dyDescent="0.2">
      <c r="A203" s="63"/>
      <c r="B203" s="90"/>
      <c r="C203" s="37"/>
      <c r="D203" s="38" t="s">
        <v>30</v>
      </c>
      <c r="E203" s="71"/>
      <c r="F203" s="39" t="str">
        <f t="shared" ref="F203" si="932">$O$12</f>
        <v>差２</v>
      </c>
      <c r="G203" s="40" t="str">
        <f t="shared" ref="G203" si="933">IF(AND($G201="",$G202=""),"",$G201-$G202)</f>
        <v/>
      </c>
      <c r="H203" s="41" t="s">
        <v>4</v>
      </c>
      <c r="I203" s="42" t="str">
        <f t="shared" ref="I203" si="934">IF(AND($H201="",$H202=""),"",$H201-$H202)</f>
        <v/>
      </c>
      <c r="J203" s="41" t="s">
        <v>5</v>
      </c>
      <c r="K203" s="42" t="str">
        <f t="shared" ref="K203" si="935">IF(AND($J201="",$J202=""),"",$J201-$J202)</f>
        <v/>
      </c>
      <c r="L203" s="43" t="s">
        <v>6</v>
      </c>
      <c r="M203" s="40" t="str">
        <f t="shared" ref="M203" si="936">IF(AND($L201="",$L202=""),"",$L201-$L202)</f>
        <v/>
      </c>
      <c r="N203" s="80"/>
      <c r="O203" s="121"/>
      <c r="P203" s="78"/>
      <c r="Q203" s="58"/>
      <c r="R203" s="58"/>
      <c r="S203" s="68"/>
      <c r="U203" s="16"/>
      <c r="V203" s="16"/>
      <c r="W203" s="16"/>
      <c r="X203" s="16"/>
    </row>
    <row r="204" spans="1:24" ht="15" thickTop="1" thickBot="1" x14ac:dyDescent="0.2">
      <c r="A204" s="64"/>
      <c r="B204" s="98" t="s">
        <v>18</v>
      </c>
      <c r="C204" s="99"/>
      <c r="D204" s="99"/>
      <c r="E204" s="99"/>
      <c r="F204" s="99"/>
      <c r="G204" s="99"/>
      <c r="H204" s="99"/>
      <c r="I204" s="99"/>
      <c r="J204" s="99"/>
      <c r="K204" s="99"/>
      <c r="L204" s="99"/>
      <c r="M204" s="99"/>
      <c r="N204" s="99"/>
      <c r="O204" s="100"/>
      <c r="P204" s="44" t="str">
        <f t="shared" ref="P204" si="937">IF(AND($P198="",$P201=""),"",SUM($P198:$P201))</f>
        <v/>
      </c>
      <c r="Q204" s="45" t="str">
        <f t="shared" ref="Q204" si="938">IF(AND(Q198="",Q201=""),"",SUM(Q198:Q201))</f>
        <v/>
      </c>
      <c r="R204" s="45" t="str">
        <f t="shared" ref="R204" si="939">IF(AND($R198="",$R201=""),"",SUM($R198:$R201))</f>
        <v/>
      </c>
      <c r="S204" s="46" t="str">
        <f t="shared" ref="S204" si="940">IF(AND($P204="",$Q204="",$R204=""),"",SUM($P204:$R204))</f>
        <v/>
      </c>
      <c r="T204" s="50">
        <v>28</v>
      </c>
      <c r="U204" s="51" t="str">
        <f t="shared" ref="U204" si="941">P204</f>
        <v/>
      </c>
      <c r="V204" s="51" t="str">
        <f t="shared" ref="V204" si="942">Q204</f>
        <v/>
      </c>
      <c r="W204" s="51" t="str">
        <f t="shared" ref="W204" si="943">R204</f>
        <v/>
      </c>
      <c r="X204" s="51" t="str">
        <f t="shared" ref="X204" si="944">S204</f>
        <v/>
      </c>
    </row>
    <row r="205" spans="1:24" ht="14.25" thickBot="1" x14ac:dyDescent="0.2">
      <c r="A205" s="62" t="str" cm="1">
        <f t="array" aca="1" ref="A205" ca="1">IF($B205="","",IF(ISNUMBER(OFFSET(INDIRECT(ADDRESS(ROW(),COLUMN())),-7,0)),OFFSET(INDIRECT(ADDRESS(ROW(),COLUMN())),-7,0)+1,1))</f>
        <v/>
      </c>
      <c r="B205" s="88"/>
      <c r="C205" s="31"/>
      <c r="D205" s="20" t="s">
        <v>30</v>
      </c>
      <c r="E205" s="69" t="s">
        <v>29</v>
      </c>
      <c r="F205" s="21" t="s">
        <v>1</v>
      </c>
      <c r="G205" s="25"/>
      <c r="H205" s="54" t="str">
        <f t="shared" ref="H205" si="945">IF($G205="","",IF($E205=1,ROUNDDOWN($G205*7.4/1000,0),ROUNDDOWN($G205*6/1000,0)))</f>
        <v/>
      </c>
      <c r="I205" s="55"/>
      <c r="J205" s="54" t="str">
        <f t="shared" ref="J205" si="946">IF($G205="","",ROUNDDOWN($G205*2/1000,0))</f>
        <v/>
      </c>
      <c r="K205" s="55"/>
      <c r="L205" s="54" t="str">
        <f t="shared" ref="L205" si="947">IF(G205="","",ROUNDDOWN($G205*2/1000,0))</f>
        <v/>
      </c>
      <c r="M205" s="123"/>
      <c r="N205" s="79" t="str">
        <f t="shared" ref="N205" si="948">IF(AND($C205="",$C207=""),"",ABS($C205-$C207)+1)</f>
        <v/>
      </c>
      <c r="O205" s="81" t="str">
        <f t="shared" ref="O205" si="949">REPLACE($O$7,1,2,"差１")</f>
        <v>差１</v>
      </c>
      <c r="P205" s="72" t="str">
        <f t="shared" ref="P205" si="950">IF($I207="","",$I207*$N205)</f>
        <v/>
      </c>
      <c r="Q205" s="56" t="str">
        <f t="shared" ref="Q205" si="951">IF($K207="","",$K207*$N205)</f>
        <v/>
      </c>
      <c r="R205" s="56" t="str">
        <f t="shared" ref="R205" si="952">IF($M207="","",$M207*$N205)</f>
        <v/>
      </c>
      <c r="S205" s="67"/>
      <c r="U205" s="16"/>
      <c r="V205" s="16"/>
      <c r="W205" s="16"/>
      <c r="X205" s="16"/>
    </row>
    <row r="206" spans="1:24" ht="14.25" thickBot="1" x14ac:dyDescent="0.2">
      <c r="A206" s="63"/>
      <c r="B206" s="88"/>
      <c r="C206" s="75" t="s">
        <v>11</v>
      </c>
      <c r="D206" s="76"/>
      <c r="E206" s="70"/>
      <c r="F206" s="33" t="s">
        <v>2</v>
      </c>
      <c r="G206" s="26"/>
      <c r="H206" s="59" t="str">
        <f t="shared" ref="H206" si="953">IF($G206="","",IF($E205=1,ROUNDDOWN($G206*7.4/1000,0),ROUNDDOWN($G206*6/1000,0)))</f>
        <v/>
      </c>
      <c r="I206" s="60"/>
      <c r="J206" s="59" t="str">
        <f t="shared" ref="J206" si="954">IF(G206="","",ROUNDDOWN(G206*2/1000,0))</f>
        <v/>
      </c>
      <c r="K206" s="60"/>
      <c r="L206" s="59" t="str">
        <f t="shared" ref="L206" si="955">IF($G206="","",ROUNDDOWN($G206*2/1000,0))</f>
        <v/>
      </c>
      <c r="M206" s="61"/>
      <c r="N206" s="80"/>
      <c r="O206" s="81"/>
      <c r="P206" s="73"/>
      <c r="Q206" s="57"/>
      <c r="R206" s="57"/>
      <c r="S206" s="67"/>
      <c r="U206" s="16"/>
      <c r="V206" s="16"/>
      <c r="W206" s="16"/>
      <c r="X206" s="16"/>
    </row>
    <row r="207" spans="1:24" ht="14.25" thickBot="1" x14ac:dyDescent="0.2">
      <c r="A207" s="63"/>
      <c r="B207" s="88"/>
      <c r="C207" s="34"/>
      <c r="D207" s="22" t="s">
        <v>30</v>
      </c>
      <c r="E207" s="71"/>
      <c r="F207" s="23" t="str">
        <f t="shared" ref="F207" si="956">$O$9</f>
        <v>差１</v>
      </c>
      <c r="G207" s="7" t="str">
        <f t="shared" ref="G207" si="957">IF(AND($G205="",$G206="",""),"",$G205-$G206)</f>
        <v/>
      </c>
      <c r="H207" s="8" t="s">
        <v>4</v>
      </c>
      <c r="I207" s="9" t="str">
        <f t="shared" ref="I207" si="958">IF(AND($H205="",$H206=""),"",$H205-$H206)</f>
        <v/>
      </c>
      <c r="J207" s="8" t="s">
        <v>5</v>
      </c>
      <c r="K207" s="9" t="str">
        <f t="shared" ref="K207" si="959">IF(AND($J205="",$J206=""),"",$J205-$J206)</f>
        <v/>
      </c>
      <c r="L207" s="10" t="s">
        <v>6</v>
      </c>
      <c r="M207" s="7" t="str">
        <f t="shared" ref="M207" si="960">IF(AND($L205="",$L206=""),"",$L205-$L206)</f>
        <v/>
      </c>
      <c r="N207" s="122"/>
      <c r="O207" s="81"/>
      <c r="P207" s="74"/>
      <c r="Q207" s="58"/>
      <c r="R207" s="58"/>
      <c r="S207" s="67"/>
      <c r="U207" s="16"/>
      <c r="V207" s="16"/>
      <c r="W207" s="16"/>
      <c r="X207" s="16"/>
    </row>
    <row r="208" spans="1:24" ht="14.25" thickBot="1" x14ac:dyDescent="0.2">
      <c r="A208" s="63"/>
      <c r="B208" s="89"/>
      <c r="C208" s="31"/>
      <c r="D208" s="20" t="s">
        <v>30</v>
      </c>
      <c r="E208" s="69"/>
      <c r="F208" s="24" t="s">
        <v>1</v>
      </c>
      <c r="G208" s="26"/>
      <c r="H208" s="117" t="str">
        <f t="shared" ref="H208" si="961">IF($G208="","",IF($E208=1,ROUNDDOWN($G208*7.4/1000,0),ROUNDDOWN($G208*6/1000,0)))</f>
        <v/>
      </c>
      <c r="I208" s="118"/>
      <c r="J208" s="117" t="str">
        <f t="shared" ref="J208:J209" si="962">IF($G208="","",ROUNDDOWN($G208*2/1000,0))</f>
        <v/>
      </c>
      <c r="K208" s="118"/>
      <c r="L208" s="117" t="str">
        <f t="shared" ref="L208:L209" si="963">IF($G208="","",ROUNDDOWN($G208*2/1000,0))</f>
        <v/>
      </c>
      <c r="M208" s="119"/>
      <c r="N208" s="79" t="str">
        <f t="shared" ref="N208" si="964">IF(AND($C208="",$C210=""),"",ABS($C208-$C210)+1)</f>
        <v/>
      </c>
      <c r="O208" s="120" t="str">
        <f t="shared" ref="O208" si="965">REPLACE($O$7,1,2,"差２")</f>
        <v>差２</v>
      </c>
      <c r="P208" s="77" t="str">
        <f>IF($I210="","",$I210*$N208)</f>
        <v/>
      </c>
      <c r="Q208" s="56" t="str">
        <f>IF($K210="","",$K210*$N208)</f>
        <v/>
      </c>
      <c r="R208" s="56" t="str">
        <f>IF($M210="","",$M210*$N208)</f>
        <v/>
      </c>
      <c r="S208" s="67"/>
      <c r="U208" s="16"/>
      <c r="V208" s="16"/>
      <c r="W208" s="16"/>
      <c r="X208" s="16"/>
    </row>
    <row r="209" spans="1:24" ht="14.25" thickBot="1" x14ac:dyDescent="0.2">
      <c r="A209" s="63"/>
      <c r="B209" s="90"/>
      <c r="C209" s="75" t="s">
        <v>11</v>
      </c>
      <c r="D209" s="76"/>
      <c r="E209" s="70"/>
      <c r="F209" s="33" t="s">
        <v>2</v>
      </c>
      <c r="G209" s="26"/>
      <c r="H209" s="59" t="str">
        <f t="shared" ref="H209" si="966">IF($G208="","",IF($E208=1,ROUNDDOWN($G209*7.4/1000,0),ROUNDDOWN($G209*6/1000,0)))</f>
        <v/>
      </c>
      <c r="I209" s="60"/>
      <c r="J209" s="59" t="str">
        <f t="shared" si="962"/>
        <v/>
      </c>
      <c r="K209" s="60"/>
      <c r="L209" s="59" t="str">
        <f t="shared" si="963"/>
        <v/>
      </c>
      <c r="M209" s="61"/>
      <c r="N209" s="80"/>
      <c r="O209" s="120"/>
      <c r="P209" s="78"/>
      <c r="Q209" s="57"/>
      <c r="R209" s="57"/>
      <c r="S209" s="67"/>
      <c r="U209" s="16"/>
      <c r="V209" s="16"/>
      <c r="W209" s="16"/>
      <c r="X209" s="16"/>
    </row>
    <row r="210" spans="1:24" ht="14.25" thickBot="1" x14ac:dyDescent="0.2">
      <c r="A210" s="63"/>
      <c r="B210" s="90"/>
      <c r="C210" s="37"/>
      <c r="D210" s="38" t="s">
        <v>30</v>
      </c>
      <c r="E210" s="71"/>
      <c r="F210" s="39" t="str">
        <f t="shared" ref="F210" si="967">$O$12</f>
        <v>差２</v>
      </c>
      <c r="G210" s="40" t="str">
        <f t="shared" ref="G210" si="968">IF(AND($G208="",$G209=""),"",$G208-$G209)</f>
        <v/>
      </c>
      <c r="H210" s="41" t="s">
        <v>4</v>
      </c>
      <c r="I210" s="42" t="str">
        <f t="shared" ref="I210" si="969">IF(AND($H208="",$H209=""),"",$H208-$H209)</f>
        <v/>
      </c>
      <c r="J210" s="41" t="s">
        <v>5</v>
      </c>
      <c r="K210" s="42" t="str">
        <f t="shared" ref="K210" si="970">IF(AND($J208="",$J209=""),"",$J208-$J209)</f>
        <v/>
      </c>
      <c r="L210" s="43" t="s">
        <v>6</v>
      </c>
      <c r="M210" s="40" t="str">
        <f t="shared" ref="M210" si="971">IF(AND($L208="",$L209=""),"",$L208-$L209)</f>
        <v/>
      </c>
      <c r="N210" s="80"/>
      <c r="O210" s="121"/>
      <c r="P210" s="78"/>
      <c r="Q210" s="58"/>
      <c r="R210" s="58"/>
      <c r="S210" s="68"/>
      <c r="U210" s="16"/>
      <c r="V210" s="16"/>
      <c r="W210" s="16"/>
      <c r="X210" s="16"/>
    </row>
    <row r="211" spans="1:24" ht="15" thickTop="1" thickBot="1" x14ac:dyDescent="0.2">
      <c r="A211" s="64"/>
      <c r="B211" s="98" t="s">
        <v>18</v>
      </c>
      <c r="C211" s="99"/>
      <c r="D211" s="99"/>
      <c r="E211" s="99"/>
      <c r="F211" s="99"/>
      <c r="G211" s="99"/>
      <c r="H211" s="99"/>
      <c r="I211" s="99"/>
      <c r="J211" s="99"/>
      <c r="K211" s="99"/>
      <c r="L211" s="99"/>
      <c r="M211" s="99"/>
      <c r="N211" s="99"/>
      <c r="O211" s="100"/>
      <c r="P211" s="44" t="str">
        <f t="shared" ref="P211" si="972">IF(AND($P205="",$P208=""),"",SUM($P205:$P208))</f>
        <v/>
      </c>
      <c r="Q211" s="45" t="str">
        <f t="shared" ref="Q211" si="973">IF(AND(Q205="",Q208=""),"",SUM(Q205:Q208))</f>
        <v/>
      </c>
      <c r="R211" s="45" t="str">
        <f t="shared" ref="R211" si="974">IF(AND($R205="",$R208=""),"",SUM($R205:$R208))</f>
        <v/>
      </c>
      <c r="S211" s="46" t="str">
        <f t="shared" ref="S211" si="975">IF(AND($P211="",$Q211="",$R211=""),"",SUM($P211:$R211))</f>
        <v/>
      </c>
      <c r="T211" s="50">
        <v>29</v>
      </c>
      <c r="U211" s="51" t="str">
        <f t="shared" ref="U211" si="976">P211</f>
        <v/>
      </c>
      <c r="V211" s="51" t="str">
        <f t="shared" ref="V211" si="977">Q211</f>
        <v/>
      </c>
      <c r="W211" s="51" t="str">
        <f t="shared" ref="W211" si="978">R211</f>
        <v/>
      </c>
      <c r="X211" s="51" t="str">
        <f t="shared" ref="X211" si="979">S211</f>
        <v/>
      </c>
    </row>
    <row r="212" spans="1:24" ht="14.25" thickBot="1" x14ac:dyDescent="0.2">
      <c r="A212" s="62" t="str" cm="1">
        <f t="array" aca="1" ref="A212" ca="1">IF($B212="","",IF(ISNUMBER(OFFSET(INDIRECT(ADDRESS(ROW(),COLUMN())),-7,0)),OFFSET(INDIRECT(ADDRESS(ROW(),COLUMN())),-7,0)+1,1))</f>
        <v/>
      </c>
      <c r="B212" s="88"/>
      <c r="C212" s="31"/>
      <c r="D212" s="20" t="s">
        <v>30</v>
      </c>
      <c r="E212" s="69" t="s">
        <v>29</v>
      </c>
      <c r="F212" s="21" t="s">
        <v>1</v>
      </c>
      <c r="G212" s="25"/>
      <c r="H212" s="54" t="str">
        <f t="shared" ref="H212" si="980">IF($G212="","",IF($E212=1,ROUNDDOWN($G212*7.4/1000,0),ROUNDDOWN($G212*6/1000,0)))</f>
        <v/>
      </c>
      <c r="I212" s="55"/>
      <c r="J212" s="54" t="str">
        <f t="shared" ref="J212" si="981">IF($G212="","",ROUNDDOWN($G212*2/1000,0))</f>
        <v/>
      </c>
      <c r="K212" s="55"/>
      <c r="L212" s="54" t="str">
        <f t="shared" ref="L212" si="982">IF(G212="","",ROUNDDOWN($G212*2/1000,0))</f>
        <v/>
      </c>
      <c r="M212" s="123"/>
      <c r="N212" s="79" t="str">
        <f t="shared" ref="N212" si="983">IF(AND($C212="",$C214=""),"",ABS($C212-$C214)+1)</f>
        <v/>
      </c>
      <c r="O212" s="81" t="str">
        <f t="shared" ref="O212" si="984">REPLACE($O$7,1,2,"差１")</f>
        <v>差１</v>
      </c>
      <c r="P212" s="72" t="str">
        <f t="shared" ref="P212" si="985">IF($I214="","",$I214*$N212)</f>
        <v/>
      </c>
      <c r="Q212" s="56" t="str">
        <f t="shared" ref="Q212" si="986">IF($K214="","",$K214*$N212)</f>
        <v/>
      </c>
      <c r="R212" s="56" t="str">
        <f t="shared" ref="R212" si="987">IF($M214="","",$M214*$N212)</f>
        <v/>
      </c>
      <c r="S212" s="67"/>
      <c r="U212" s="16"/>
      <c r="V212" s="16"/>
      <c r="W212" s="16"/>
      <c r="X212" s="16"/>
    </row>
    <row r="213" spans="1:24" ht="14.25" thickBot="1" x14ac:dyDescent="0.2">
      <c r="A213" s="63"/>
      <c r="B213" s="88"/>
      <c r="C213" s="75" t="s">
        <v>11</v>
      </c>
      <c r="D213" s="76"/>
      <c r="E213" s="70"/>
      <c r="F213" s="33" t="s">
        <v>2</v>
      </c>
      <c r="G213" s="26"/>
      <c r="H213" s="59" t="str">
        <f t="shared" ref="H213" si="988">IF($G213="","",IF($E212=1,ROUNDDOWN($G213*7.4/1000,0),ROUNDDOWN($G213*6/1000,0)))</f>
        <v/>
      </c>
      <c r="I213" s="60"/>
      <c r="J213" s="59" t="str">
        <f t="shared" ref="J213" si="989">IF(G213="","",ROUNDDOWN(G213*2/1000,0))</f>
        <v/>
      </c>
      <c r="K213" s="60"/>
      <c r="L213" s="59" t="str">
        <f t="shared" ref="L213" si="990">IF($G213="","",ROUNDDOWN($G213*2/1000,0))</f>
        <v/>
      </c>
      <c r="M213" s="61"/>
      <c r="N213" s="80"/>
      <c r="O213" s="81"/>
      <c r="P213" s="73"/>
      <c r="Q213" s="57"/>
      <c r="R213" s="57"/>
      <c r="S213" s="67"/>
      <c r="U213" s="16"/>
      <c r="V213" s="16"/>
      <c r="W213" s="16"/>
      <c r="X213" s="16"/>
    </row>
    <row r="214" spans="1:24" ht="14.25" thickBot="1" x14ac:dyDescent="0.2">
      <c r="A214" s="63"/>
      <c r="B214" s="88"/>
      <c r="C214" s="34"/>
      <c r="D214" s="22" t="s">
        <v>30</v>
      </c>
      <c r="E214" s="71"/>
      <c r="F214" s="23" t="str">
        <f t="shared" ref="F214" si="991">$O$9</f>
        <v>差１</v>
      </c>
      <c r="G214" s="7" t="str">
        <f t="shared" ref="G214" si="992">IF(AND($G212="",$G213="",""),"",$G212-$G213)</f>
        <v/>
      </c>
      <c r="H214" s="8" t="s">
        <v>4</v>
      </c>
      <c r="I214" s="9" t="str">
        <f t="shared" ref="I214" si="993">IF(AND($H212="",$H213=""),"",$H212-$H213)</f>
        <v/>
      </c>
      <c r="J214" s="8" t="s">
        <v>5</v>
      </c>
      <c r="K214" s="9" t="str">
        <f t="shared" ref="K214" si="994">IF(AND($J212="",$J213=""),"",$J212-$J213)</f>
        <v/>
      </c>
      <c r="L214" s="10" t="s">
        <v>6</v>
      </c>
      <c r="M214" s="7" t="str">
        <f t="shared" ref="M214" si="995">IF(AND($L212="",$L213=""),"",$L212-$L213)</f>
        <v/>
      </c>
      <c r="N214" s="122"/>
      <c r="O214" s="81"/>
      <c r="P214" s="74"/>
      <c r="Q214" s="58"/>
      <c r="R214" s="58"/>
      <c r="S214" s="67"/>
      <c r="U214" s="16"/>
      <c r="V214" s="16"/>
      <c r="W214" s="16"/>
      <c r="X214" s="16"/>
    </row>
    <row r="215" spans="1:24" ht="14.25" thickBot="1" x14ac:dyDescent="0.2">
      <c r="A215" s="63"/>
      <c r="B215" s="89"/>
      <c r="C215" s="31"/>
      <c r="D215" s="20" t="s">
        <v>30</v>
      </c>
      <c r="E215" s="69"/>
      <c r="F215" s="24" t="s">
        <v>1</v>
      </c>
      <c r="G215" s="26"/>
      <c r="H215" s="117" t="str">
        <f t="shared" ref="H215" si="996">IF($G215="","",IF($E215=1,ROUNDDOWN($G215*7.4/1000,0),ROUNDDOWN($G215*6/1000,0)))</f>
        <v/>
      </c>
      <c r="I215" s="118"/>
      <c r="J215" s="117" t="str">
        <f t="shared" ref="J215:J216" si="997">IF($G215="","",ROUNDDOWN($G215*2/1000,0))</f>
        <v/>
      </c>
      <c r="K215" s="118"/>
      <c r="L215" s="117" t="str">
        <f t="shared" ref="L215:L216" si="998">IF($G215="","",ROUNDDOWN($G215*2/1000,0))</f>
        <v/>
      </c>
      <c r="M215" s="119"/>
      <c r="N215" s="79" t="str">
        <f t="shared" ref="N215" si="999">IF(AND($C215="",$C217=""),"",ABS($C215-$C217)+1)</f>
        <v/>
      </c>
      <c r="O215" s="120" t="str">
        <f t="shared" ref="O215" si="1000">REPLACE($O$7,1,2,"差２")</f>
        <v>差２</v>
      </c>
      <c r="P215" s="77" t="str">
        <f>IF($I217="","",$I217*$N215)</f>
        <v/>
      </c>
      <c r="Q215" s="56" t="str">
        <f>IF($K217="","",$K217*$N215)</f>
        <v/>
      </c>
      <c r="R215" s="56" t="str">
        <f>IF($M217="","",$M217*$N215)</f>
        <v/>
      </c>
      <c r="S215" s="67"/>
      <c r="U215" s="16"/>
      <c r="V215" s="16"/>
      <c r="W215" s="16"/>
      <c r="X215" s="16"/>
    </row>
    <row r="216" spans="1:24" ht="14.25" thickBot="1" x14ac:dyDescent="0.2">
      <c r="A216" s="63"/>
      <c r="B216" s="90"/>
      <c r="C216" s="75" t="s">
        <v>11</v>
      </c>
      <c r="D216" s="76"/>
      <c r="E216" s="70"/>
      <c r="F216" s="33" t="s">
        <v>2</v>
      </c>
      <c r="G216" s="26"/>
      <c r="H216" s="59" t="str">
        <f t="shared" ref="H216" si="1001">IF($G215="","",IF($E215=1,ROUNDDOWN($G216*7.4/1000,0),ROUNDDOWN($G216*6/1000,0)))</f>
        <v/>
      </c>
      <c r="I216" s="60"/>
      <c r="J216" s="59" t="str">
        <f t="shared" si="997"/>
        <v/>
      </c>
      <c r="K216" s="60"/>
      <c r="L216" s="59" t="str">
        <f t="shared" si="998"/>
        <v/>
      </c>
      <c r="M216" s="61"/>
      <c r="N216" s="80"/>
      <c r="O216" s="120"/>
      <c r="P216" s="78"/>
      <c r="Q216" s="57"/>
      <c r="R216" s="57"/>
      <c r="S216" s="67"/>
      <c r="U216" s="16"/>
      <c r="V216" s="16"/>
      <c r="W216" s="16"/>
      <c r="X216" s="16"/>
    </row>
    <row r="217" spans="1:24" ht="14.25" thickBot="1" x14ac:dyDescent="0.2">
      <c r="A217" s="63"/>
      <c r="B217" s="90"/>
      <c r="C217" s="37"/>
      <c r="D217" s="38" t="s">
        <v>30</v>
      </c>
      <c r="E217" s="71"/>
      <c r="F217" s="39" t="str">
        <f t="shared" ref="F217" si="1002">$O$12</f>
        <v>差２</v>
      </c>
      <c r="G217" s="40" t="str">
        <f t="shared" ref="G217" si="1003">IF(AND($G215="",$G216=""),"",$G215-$G216)</f>
        <v/>
      </c>
      <c r="H217" s="41" t="s">
        <v>4</v>
      </c>
      <c r="I217" s="42" t="str">
        <f t="shared" ref="I217" si="1004">IF(AND($H215="",$H216=""),"",$H215-$H216)</f>
        <v/>
      </c>
      <c r="J217" s="41" t="s">
        <v>5</v>
      </c>
      <c r="K217" s="42" t="str">
        <f t="shared" ref="K217" si="1005">IF(AND($J215="",$J216=""),"",$J215-$J216)</f>
        <v/>
      </c>
      <c r="L217" s="43" t="s">
        <v>6</v>
      </c>
      <c r="M217" s="40" t="str">
        <f t="shared" ref="M217" si="1006">IF(AND($L215="",$L216=""),"",$L215-$L216)</f>
        <v/>
      </c>
      <c r="N217" s="80"/>
      <c r="O217" s="121"/>
      <c r="P217" s="78"/>
      <c r="Q217" s="58"/>
      <c r="R217" s="58"/>
      <c r="S217" s="68"/>
      <c r="U217" s="16"/>
      <c r="V217" s="16"/>
      <c r="W217" s="16"/>
      <c r="X217" s="16"/>
    </row>
    <row r="218" spans="1:24" ht="15" thickTop="1" thickBot="1" x14ac:dyDescent="0.2">
      <c r="A218" s="64"/>
      <c r="B218" s="98" t="s">
        <v>18</v>
      </c>
      <c r="C218" s="99"/>
      <c r="D218" s="99"/>
      <c r="E218" s="99"/>
      <c r="F218" s="99"/>
      <c r="G218" s="99"/>
      <c r="H218" s="99"/>
      <c r="I218" s="99"/>
      <c r="J218" s="99"/>
      <c r="K218" s="99"/>
      <c r="L218" s="99"/>
      <c r="M218" s="99"/>
      <c r="N218" s="99"/>
      <c r="O218" s="100"/>
      <c r="P218" s="44" t="str">
        <f t="shared" ref="P218" si="1007">IF(AND($P212="",$P215=""),"",SUM($P212:$P215))</f>
        <v/>
      </c>
      <c r="Q218" s="45" t="str">
        <f t="shared" ref="Q218" si="1008">IF(AND(Q212="",Q215=""),"",SUM(Q212:Q215))</f>
        <v/>
      </c>
      <c r="R218" s="45" t="str">
        <f t="shared" ref="R218" si="1009">IF(AND($R212="",$R215=""),"",SUM($R212:$R215))</f>
        <v/>
      </c>
      <c r="S218" s="46" t="str">
        <f t="shared" ref="S218" si="1010">IF(AND($P218="",$Q218="",$R218=""),"",SUM($P218:$R218))</f>
        <v/>
      </c>
      <c r="T218" s="50">
        <v>30</v>
      </c>
      <c r="U218" s="51" t="str">
        <f t="shared" ref="U218" si="1011">P218</f>
        <v/>
      </c>
      <c r="V218" s="51" t="str">
        <f t="shared" ref="V218" si="1012">Q218</f>
        <v/>
      </c>
      <c r="W218" s="51" t="str">
        <f t="shared" ref="W218" si="1013">R218</f>
        <v/>
      </c>
      <c r="X218" s="51" t="str">
        <f t="shared" ref="X218" si="1014">S218</f>
        <v/>
      </c>
    </row>
    <row r="219" spans="1:24" ht="14.25" thickBot="1" x14ac:dyDescent="0.2">
      <c r="A219" s="62" t="str" cm="1">
        <f t="array" aca="1" ref="A219" ca="1">IF($B219="","",IF(ISNUMBER(OFFSET(INDIRECT(ADDRESS(ROW(),COLUMN())),-7,0)),OFFSET(INDIRECT(ADDRESS(ROW(),COLUMN())),-7,0)+1,1))</f>
        <v/>
      </c>
      <c r="B219" s="88"/>
      <c r="C219" s="31"/>
      <c r="D219" s="20" t="s">
        <v>30</v>
      </c>
      <c r="E219" s="69" t="s">
        <v>29</v>
      </c>
      <c r="F219" s="21" t="s">
        <v>1</v>
      </c>
      <c r="G219" s="25"/>
      <c r="H219" s="54" t="str">
        <f t="shared" ref="H219" si="1015">IF($G219="","",IF($E219=1,ROUNDDOWN($G219*7.4/1000,0),ROUNDDOWN($G219*6/1000,0)))</f>
        <v/>
      </c>
      <c r="I219" s="55"/>
      <c r="J219" s="54" t="str">
        <f t="shared" ref="J219" si="1016">IF($G219="","",ROUNDDOWN($G219*2/1000,0))</f>
        <v/>
      </c>
      <c r="K219" s="55"/>
      <c r="L219" s="54" t="str">
        <f t="shared" ref="L219" si="1017">IF(G219="","",ROUNDDOWN($G219*2/1000,0))</f>
        <v/>
      </c>
      <c r="M219" s="123"/>
      <c r="N219" s="79" t="str">
        <f t="shared" ref="N219" si="1018">IF(AND($C219="",$C221=""),"",ABS($C219-$C221)+1)</f>
        <v/>
      </c>
      <c r="O219" s="81" t="str">
        <f t="shared" ref="O219" si="1019">REPLACE($O$7,1,2,"差１")</f>
        <v>差１</v>
      </c>
      <c r="P219" s="72" t="str">
        <f t="shared" ref="P219" si="1020">IF($I221="","",$I221*$N219)</f>
        <v/>
      </c>
      <c r="Q219" s="56" t="str">
        <f t="shared" ref="Q219" si="1021">IF($K221="","",$K221*$N219)</f>
        <v/>
      </c>
      <c r="R219" s="56" t="str">
        <f t="shared" ref="R219" si="1022">IF($M221="","",$M221*$N219)</f>
        <v/>
      </c>
      <c r="S219" s="67"/>
      <c r="U219" s="16"/>
      <c r="V219" s="16"/>
      <c r="W219" s="16"/>
      <c r="X219" s="16"/>
    </row>
    <row r="220" spans="1:24" ht="14.25" thickBot="1" x14ac:dyDescent="0.2">
      <c r="A220" s="63"/>
      <c r="B220" s="88"/>
      <c r="C220" s="75" t="s">
        <v>11</v>
      </c>
      <c r="D220" s="76"/>
      <c r="E220" s="70"/>
      <c r="F220" s="33" t="s">
        <v>2</v>
      </c>
      <c r="G220" s="26"/>
      <c r="H220" s="59" t="str">
        <f t="shared" ref="H220" si="1023">IF($G220="","",IF($E219=1,ROUNDDOWN($G220*7.4/1000,0),ROUNDDOWN($G220*6/1000,0)))</f>
        <v/>
      </c>
      <c r="I220" s="60"/>
      <c r="J220" s="59" t="str">
        <f t="shared" ref="J220" si="1024">IF(G220="","",ROUNDDOWN(G220*2/1000,0))</f>
        <v/>
      </c>
      <c r="K220" s="60"/>
      <c r="L220" s="59" t="str">
        <f t="shared" ref="L220" si="1025">IF($G220="","",ROUNDDOWN($G220*2/1000,0))</f>
        <v/>
      </c>
      <c r="M220" s="61"/>
      <c r="N220" s="80"/>
      <c r="O220" s="81"/>
      <c r="P220" s="73"/>
      <c r="Q220" s="57"/>
      <c r="R220" s="57"/>
      <c r="S220" s="67"/>
      <c r="U220" s="16"/>
      <c r="V220" s="16"/>
      <c r="W220" s="16"/>
      <c r="X220" s="16"/>
    </row>
    <row r="221" spans="1:24" ht="14.25" thickBot="1" x14ac:dyDescent="0.2">
      <c r="A221" s="63"/>
      <c r="B221" s="88"/>
      <c r="C221" s="34"/>
      <c r="D221" s="22" t="s">
        <v>30</v>
      </c>
      <c r="E221" s="71"/>
      <c r="F221" s="23" t="str">
        <f t="shared" ref="F221" si="1026">$O$9</f>
        <v>差１</v>
      </c>
      <c r="G221" s="7" t="str">
        <f t="shared" ref="G221" si="1027">IF(AND($G219="",$G220="",""),"",$G219-$G220)</f>
        <v/>
      </c>
      <c r="H221" s="8" t="s">
        <v>4</v>
      </c>
      <c r="I221" s="9" t="str">
        <f t="shared" ref="I221" si="1028">IF(AND($H219="",$H220=""),"",$H219-$H220)</f>
        <v/>
      </c>
      <c r="J221" s="8" t="s">
        <v>5</v>
      </c>
      <c r="K221" s="9" t="str">
        <f t="shared" ref="K221" si="1029">IF(AND($J219="",$J220=""),"",$J219-$J220)</f>
        <v/>
      </c>
      <c r="L221" s="10" t="s">
        <v>6</v>
      </c>
      <c r="M221" s="7" t="str">
        <f t="shared" ref="M221" si="1030">IF(AND($L219="",$L220=""),"",$L219-$L220)</f>
        <v/>
      </c>
      <c r="N221" s="122"/>
      <c r="O221" s="81"/>
      <c r="P221" s="74"/>
      <c r="Q221" s="58"/>
      <c r="R221" s="58"/>
      <c r="S221" s="67"/>
      <c r="U221" s="16"/>
      <c r="V221" s="16"/>
      <c r="W221" s="16"/>
      <c r="X221" s="16"/>
    </row>
    <row r="222" spans="1:24" ht="14.25" thickBot="1" x14ac:dyDescent="0.2">
      <c r="A222" s="63"/>
      <c r="B222" s="89"/>
      <c r="C222" s="31"/>
      <c r="D222" s="20" t="s">
        <v>30</v>
      </c>
      <c r="E222" s="69"/>
      <c r="F222" s="24" t="s">
        <v>1</v>
      </c>
      <c r="G222" s="26"/>
      <c r="H222" s="117" t="str">
        <f t="shared" ref="H222" si="1031">IF($G222="","",IF($E222=1,ROUNDDOWN($G222*7.4/1000,0),ROUNDDOWN($G222*6/1000,0)))</f>
        <v/>
      </c>
      <c r="I222" s="118"/>
      <c r="J222" s="117" t="str">
        <f t="shared" ref="J222:J223" si="1032">IF($G222="","",ROUNDDOWN($G222*2/1000,0))</f>
        <v/>
      </c>
      <c r="K222" s="118"/>
      <c r="L222" s="117" t="str">
        <f t="shared" ref="L222:L223" si="1033">IF($G222="","",ROUNDDOWN($G222*2/1000,0))</f>
        <v/>
      </c>
      <c r="M222" s="119"/>
      <c r="N222" s="79" t="str">
        <f t="shared" ref="N222" si="1034">IF(AND($C222="",$C224=""),"",ABS($C222-$C224)+1)</f>
        <v/>
      </c>
      <c r="O222" s="120" t="str">
        <f t="shared" ref="O222" si="1035">REPLACE($O$7,1,2,"差２")</f>
        <v>差２</v>
      </c>
      <c r="P222" s="77" t="str">
        <f>IF($I224="","",$I224*$N222)</f>
        <v/>
      </c>
      <c r="Q222" s="56" t="str">
        <f>IF($K224="","",$K224*$N222)</f>
        <v/>
      </c>
      <c r="R222" s="56" t="str">
        <f>IF($M224="","",$M224*$N222)</f>
        <v/>
      </c>
      <c r="S222" s="67"/>
      <c r="U222" s="16"/>
      <c r="V222" s="16"/>
      <c r="W222" s="16"/>
      <c r="X222" s="16"/>
    </row>
    <row r="223" spans="1:24" ht="14.25" thickBot="1" x14ac:dyDescent="0.2">
      <c r="A223" s="63"/>
      <c r="B223" s="90"/>
      <c r="C223" s="75" t="s">
        <v>11</v>
      </c>
      <c r="D223" s="76"/>
      <c r="E223" s="70"/>
      <c r="F223" s="33" t="s">
        <v>2</v>
      </c>
      <c r="G223" s="26"/>
      <c r="H223" s="59" t="str">
        <f t="shared" ref="H223" si="1036">IF($G222="","",IF($E222=1,ROUNDDOWN($G223*7.4/1000,0),ROUNDDOWN($G223*6/1000,0)))</f>
        <v/>
      </c>
      <c r="I223" s="60"/>
      <c r="J223" s="59" t="str">
        <f t="shared" si="1032"/>
        <v/>
      </c>
      <c r="K223" s="60"/>
      <c r="L223" s="59" t="str">
        <f t="shared" si="1033"/>
        <v/>
      </c>
      <c r="M223" s="61"/>
      <c r="N223" s="80"/>
      <c r="O223" s="120"/>
      <c r="P223" s="78"/>
      <c r="Q223" s="57"/>
      <c r="R223" s="57"/>
      <c r="S223" s="67"/>
      <c r="U223" s="16"/>
      <c r="V223" s="16"/>
      <c r="W223" s="16"/>
      <c r="X223" s="16"/>
    </row>
    <row r="224" spans="1:24" ht="14.25" thickBot="1" x14ac:dyDescent="0.2">
      <c r="A224" s="63"/>
      <c r="B224" s="90"/>
      <c r="C224" s="37"/>
      <c r="D224" s="38" t="s">
        <v>30</v>
      </c>
      <c r="E224" s="71"/>
      <c r="F224" s="39" t="str">
        <f t="shared" ref="F224" si="1037">$O$12</f>
        <v>差２</v>
      </c>
      <c r="G224" s="40" t="str">
        <f t="shared" ref="G224" si="1038">IF(AND($G222="",$G223=""),"",$G222-$G223)</f>
        <v/>
      </c>
      <c r="H224" s="41" t="s">
        <v>4</v>
      </c>
      <c r="I224" s="42" t="str">
        <f t="shared" ref="I224" si="1039">IF(AND($H222="",$H223=""),"",$H222-$H223)</f>
        <v/>
      </c>
      <c r="J224" s="41" t="s">
        <v>5</v>
      </c>
      <c r="K224" s="42" t="str">
        <f t="shared" ref="K224" si="1040">IF(AND($J222="",$J223=""),"",$J222-$J223)</f>
        <v/>
      </c>
      <c r="L224" s="43" t="s">
        <v>6</v>
      </c>
      <c r="M224" s="40" t="str">
        <f t="shared" ref="M224" si="1041">IF(AND($L222="",$L223=""),"",$L222-$L223)</f>
        <v/>
      </c>
      <c r="N224" s="80"/>
      <c r="O224" s="121"/>
      <c r="P224" s="78"/>
      <c r="Q224" s="58"/>
      <c r="R224" s="58"/>
      <c r="S224" s="68"/>
      <c r="U224" s="16"/>
      <c r="V224" s="16"/>
      <c r="W224" s="16"/>
      <c r="X224" s="16"/>
    </row>
    <row r="225" spans="1:24" ht="15" thickTop="1" thickBot="1" x14ac:dyDescent="0.2">
      <c r="A225" s="64"/>
      <c r="B225" s="98" t="s">
        <v>18</v>
      </c>
      <c r="C225" s="99"/>
      <c r="D225" s="99"/>
      <c r="E225" s="99"/>
      <c r="F225" s="99"/>
      <c r="G225" s="99"/>
      <c r="H225" s="99"/>
      <c r="I225" s="99"/>
      <c r="J225" s="99"/>
      <c r="K225" s="99"/>
      <c r="L225" s="99"/>
      <c r="M225" s="99"/>
      <c r="N225" s="99"/>
      <c r="O225" s="100"/>
      <c r="P225" s="44" t="str">
        <f t="shared" ref="P225" si="1042">IF(AND($P219="",$P222=""),"",SUM($P219:$P222))</f>
        <v/>
      </c>
      <c r="Q225" s="45" t="str">
        <f t="shared" ref="Q225" si="1043">IF(AND(Q219="",Q222=""),"",SUM(Q219:Q222))</f>
        <v/>
      </c>
      <c r="R225" s="45" t="str">
        <f t="shared" ref="R225" si="1044">IF(AND($R219="",$R222=""),"",SUM($R219:$R222))</f>
        <v/>
      </c>
      <c r="S225" s="46" t="str">
        <f t="shared" ref="S225" si="1045">IF(AND($P225="",$Q225="",$R225=""),"",SUM($P225:$R225))</f>
        <v/>
      </c>
      <c r="T225" s="50">
        <v>31</v>
      </c>
      <c r="U225" s="51" t="str">
        <f t="shared" ref="U225" si="1046">P225</f>
        <v/>
      </c>
      <c r="V225" s="51" t="str">
        <f t="shared" ref="V225" si="1047">Q225</f>
        <v/>
      </c>
      <c r="W225" s="51" t="str">
        <f t="shared" ref="W225" si="1048">R225</f>
        <v/>
      </c>
      <c r="X225" s="51" t="str">
        <f t="shared" ref="X225" si="1049">S225</f>
        <v/>
      </c>
    </row>
    <row r="226" spans="1:24" ht="14.25" thickBot="1" x14ac:dyDescent="0.2">
      <c r="A226" s="62" t="str" cm="1">
        <f t="array" aca="1" ref="A226" ca="1">IF($B226="","",IF(ISNUMBER(OFFSET(INDIRECT(ADDRESS(ROW(),COLUMN())),-7,0)),OFFSET(INDIRECT(ADDRESS(ROW(),COLUMN())),-7,0)+1,1))</f>
        <v/>
      </c>
      <c r="B226" s="88"/>
      <c r="C226" s="31"/>
      <c r="D226" s="20" t="s">
        <v>30</v>
      </c>
      <c r="E226" s="69" t="s">
        <v>29</v>
      </c>
      <c r="F226" s="21" t="s">
        <v>1</v>
      </c>
      <c r="G226" s="25"/>
      <c r="H226" s="54" t="str">
        <f t="shared" ref="H226" si="1050">IF($G226="","",IF($E226=1,ROUNDDOWN($G226*7.4/1000,0),ROUNDDOWN($G226*6/1000,0)))</f>
        <v/>
      </c>
      <c r="I226" s="55"/>
      <c r="J226" s="54" t="str">
        <f t="shared" ref="J226" si="1051">IF($G226="","",ROUNDDOWN($G226*2/1000,0))</f>
        <v/>
      </c>
      <c r="K226" s="55"/>
      <c r="L226" s="54" t="str">
        <f t="shared" ref="L226" si="1052">IF(G226="","",ROUNDDOWN($G226*2/1000,0))</f>
        <v/>
      </c>
      <c r="M226" s="123"/>
      <c r="N226" s="79" t="str">
        <f t="shared" ref="N226" si="1053">IF(AND($C226="",$C228=""),"",ABS($C226-$C228)+1)</f>
        <v/>
      </c>
      <c r="O226" s="81" t="str">
        <f t="shared" ref="O226" si="1054">REPLACE($O$7,1,2,"差１")</f>
        <v>差１</v>
      </c>
      <c r="P226" s="72" t="str">
        <f t="shared" ref="P226" si="1055">IF($I228="","",$I228*$N226)</f>
        <v/>
      </c>
      <c r="Q226" s="56" t="str">
        <f t="shared" ref="Q226" si="1056">IF($K228="","",$K228*$N226)</f>
        <v/>
      </c>
      <c r="R226" s="56" t="str">
        <f t="shared" ref="R226" si="1057">IF($M228="","",$M228*$N226)</f>
        <v/>
      </c>
      <c r="S226" s="67"/>
      <c r="U226" s="16"/>
      <c r="V226" s="16"/>
      <c r="W226" s="16"/>
      <c r="X226" s="16"/>
    </row>
    <row r="227" spans="1:24" ht="14.25" thickBot="1" x14ac:dyDescent="0.2">
      <c r="A227" s="63"/>
      <c r="B227" s="88"/>
      <c r="C227" s="75" t="s">
        <v>11</v>
      </c>
      <c r="D227" s="76"/>
      <c r="E227" s="70"/>
      <c r="F227" s="33" t="s">
        <v>2</v>
      </c>
      <c r="G227" s="26"/>
      <c r="H227" s="59" t="str">
        <f t="shared" ref="H227" si="1058">IF($G227="","",IF($E226=1,ROUNDDOWN($G227*7.4/1000,0),ROUNDDOWN($G227*6/1000,0)))</f>
        <v/>
      </c>
      <c r="I227" s="60"/>
      <c r="J227" s="59" t="str">
        <f t="shared" ref="J227" si="1059">IF(G227="","",ROUNDDOWN(G227*2/1000,0))</f>
        <v/>
      </c>
      <c r="K227" s="60"/>
      <c r="L227" s="59" t="str">
        <f t="shared" ref="L227" si="1060">IF($G227="","",ROUNDDOWN($G227*2/1000,0))</f>
        <v/>
      </c>
      <c r="M227" s="61"/>
      <c r="N227" s="80"/>
      <c r="O227" s="81"/>
      <c r="P227" s="73"/>
      <c r="Q227" s="57"/>
      <c r="R227" s="57"/>
      <c r="S227" s="67"/>
      <c r="U227" s="16"/>
      <c r="V227" s="16"/>
      <c r="W227" s="16"/>
      <c r="X227" s="16"/>
    </row>
    <row r="228" spans="1:24" ht="14.25" thickBot="1" x14ac:dyDescent="0.2">
      <c r="A228" s="63"/>
      <c r="B228" s="88"/>
      <c r="C228" s="34"/>
      <c r="D228" s="22" t="s">
        <v>30</v>
      </c>
      <c r="E228" s="71"/>
      <c r="F228" s="23" t="str">
        <f t="shared" ref="F228" si="1061">$O$9</f>
        <v>差１</v>
      </c>
      <c r="G228" s="7" t="str">
        <f t="shared" ref="G228" si="1062">IF(AND($G226="",$G227="",""),"",$G226-$G227)</f>
        <v/>
      </c>
      <c r="H228" s="8" t="s">
        <v>4</v>
      </c>
      <c r="I228" s="9" t="str">
        <f t="shared" ref="I228" si="1063">IF(AND($H226="",$H227=""),"",$H226-$H227)</f>
        <v/>
      </c>
      <c r="J228" s="8" t="s">
        <v>5</v>
      </c>
      <c r="K228" s="9" t="str">
        <f t="shared" ref="K228" si="1064">IF(AND($J226="",$J227=""),"",$J226-$J227)</f>
        <v/>
      </c>
      <c r="L228" s="10" t="s">
        <v>6</v>
      </c>
      <c r="M228" s="7" t="str">
        <f t="shared" ref="M228" si="1065">IF(AND($L226="",$L227=""),"",$L226-$L227)</f>
        <v/>
      </c>
      <c r="N228" s="122"/>
      <c r="O228" s="81"/>
      <c r="P228" s="74"/>
      <c r="Q228" s="58"/>
      <c r="R228" s="58"/>
      <c r="S228" s="67"/>
      <c r="U228" s="16"/>
      <c r="V228" s="16"/>
      <c r="W228" s="16"/>
      <c r="X228" s="16"/>
    </row>
    <row r="229" spans="1:24" ht="14.25" thickBot="1" x14ac:dyDescent="0.2">
      <c r="A229" s="63"/>
      <c r="B229" s="89"/>
      <c r="C229" s="31"/>
      <c r="D229" s="20" t="s">
        <v>30</v>
      </c>
      <c r="E229" s="69"/>
      <c r="F229" s="24" t="s">
        <v>1</v>
      </c>
      <c r="G229" s="26"/>
      <c r="H229" s="117" t="str">
        <f t="shared" ref="H229" si="1066">IF($G229="","",IF($E229=1,ROUNDDOWN($G229*7.4/1000,0),ROUNDDOWN($G229*6/1000,0)))</f>
        <v/>
      </c>
      <c r="I229" s="118"/>
      <c r="J229" s="117" t="str">
        <f t="shared" ref="J229:J230" si="1067">IF($G229="","",ROUNDDOWN($G229*2/1000,0))</f>
        <v/>
      </c>
      <c r="K229" s="118"/>
      <c r="L229" s="117" t="str">
        <f t="shared" ref="L229:L230" si="1068">IF($G229="","",ROUNDDOWN($G229*2/1000,0))</f>
        <v/>
      </c>
      <c r="M229" s="119"/>
      <c r="N229" s="79" t="str">
        <f t="shared" ref="N229" si="1069">IF(AND($C229="",$C231=""),"",ABS($C229-$C231)+1)</f>
        <v/>
      </c>
      <c r="O229" s="120" t="str">
        <f t="shared" ref="O229" si="1070">REPLACE($O$7,1,2,"差２")</f>
        <v>差２</v>
      </c>
      <c r="P229" s="77" t="str">
        <f>IF($I231="","",$I231*$N229)</f>
        <v/>
      </c>
      <c r="Q229" s="56" t="str">
        <f>IF($K231="","",$K231*$N229)</f>
        <v/>
      </c>
      <c r="R229" s="56" t="str">
        <f>IF($M231="","",$M231*$N229)</f>
        <v/>
      </c>
      <c r="S229" s="67"/>
      <c r="U229" s="16"/>
      <c r="V229" s="16"/>
      <c r="W229" s="16"/>
      <c r="X229" s="16"/>
    </row>
    <row r="230" spans="1:24" ht="14.25" thickBot="1" x14ac:dyDescent="0.2">
      <c r="A230" s="63"/>
      <c r="B230" s="90"/>
      <c r="C230" s="75" t="s">
        <v>11</v>
      </c>
      <c r="D230" s="76"/>
      <c r="E230" s="70"/>
      <c r="F230" s="33" t="s">
        <v>2</v>
      </c>
      <c r="G230" s="26"/>
      <c r="H230" s="59" t="str">
        <f t="shared" ref="H230" si="1071">IF($G229="","",IF($E229=1,ROUNDDOWN($G230*7.4/1000,0),ROUNDDOWN($G230*6/1000,0)))</f>
        <v/>
      </c>
      <c r="I230" s="60"/>
      <c r="J230" s="59" t="str">
        <f t="shared" si="1067"/>
        <v/>
      </c>
      <c r="K230" s="60"/>
      <c r="L230" s="59" t="str">
        <f t="shared" si="1068"/>
        <v/>
      </c>
      <c r="M230" s="61"/>
      <c r="N230" s="80"/>
      <c r="O230" s="120"/>
      <c r="P230" s="78"/>
      <c r="Q230" s="57"/>
      <c r="R230" s="57"/>
      <c r="S230" s="67"/>
      <c r="U230" s="16"/>
      <c r="V230" s="16"/>
      <c r="W230" s="16"/>
      <c r="X230" s="16"/>
    </row>
    <row r="231" spans="1:24" ht="14.25" thickBot="1" x14ac:dyDescent="0.2">
      <c r="A231" s="63"/>
      <c r="B231" s="90"/>
      <c r="C231" s="37"/>
      <c r="D231" s="38" t="s">
        <v>30</v>
      </c>
      <c r="E231" s="71"/>
      <c r="F231" s="39" t="str">
        <f t="shared" ref="F231" si="1072">$O$12</f>
        <v>差２</v>
      </c>
      <c r="G231" s="40" t="str">
        <f t="shared" ref="G231" si="1073">IF(AND($G229="",$G230=""),"",$G229-$G230)</f>
        <v/>
      </c>
      <c r="H231" s="41" t="s">
        <v>4</v>
      </c>
      <c r="I231" s="42" t="str">
        <f t="shared" ref="I231" si="1074">IF(AND($H229="",$H230=""),"",$H229-$H230)</f>
        <v/>
      </c>
      <c r="J231" s="41" t="s">
        <v>5</v>
      </c>
      <c r="K231" s="42" t="str">
        <f t="shared" ref="K231" si="1075">IF(AND($J229="",$J230=""),"",$J229-$J230)</f>
        <v/>
      </c>
      <c r="L231" s="43" t="s">
        <v>6</v>
      </c>
      <c r="M231" s="40" t="str">
        <f t="shared" ref="M231" si="1076">IF(AND($L229="",$L230=""),"",$L229-$L230)</f>
        <v/>
      </c>
      <c r="N231" s="80"/>
      <c r="O231" s="121"/>
      <c r="P231" s="78"/>
      <c r="Q231" s="58"/>
      <c r="R231" s="58"/>
      <c r="S231" s="68"/>
      <c r="U231" s="16"/>
      <c r="V231" s="16"/>
      <c r="W231" s="16"/>
      <c r="X231" s="16"/>
    </row>
    <row r="232" spans="1:24" ht="15" thickTop="1" thickBot="1" x14ac:dyDescent="0.2">
      <c r="A232" s="64"/>
      <c r="B232" s="98" t="s">
        <v>18</v>
      </c>
      <c r="C232" s="99"/>
      <c r="D232" s="99"/>
      <c r="E232" s="99"/>
      <c r="F232" s="99"/>
      <c r="G232" s="99"/>
      <c r="H232" s="99"/>
      <c r="I232" s="99"/>
      <c r="J232" s="99"/>
      <c r="K232" s="99"/>
      <c r="L232" s="99"/>
      <c r="M232" s="99"/>
      <c r="N232" s="99"/>
      <c r="O232" s="100"/>
      <c r="P232" s="44" t="str">
        <f t="shared" ref="P232" si="1077">IF(AND($P226="",$P229=""),"",SUM($P226:$P229))</f>
        <v/>
      </c>
      <c r="Q232" s="45" t="str">
        <f t="shared" ref="Q232" si="1078">IF(AND(Q226="",Q229=""),"",SUM(Q226:Q229))</f>
        <v/>
      </c>
      <c r="R232" s="45" t="str">
        <f t="shared" ref="R232" si="1079">IF(AND($R226="",$R229=""),"",SUM($R226:$R229))</f>
        <v/>
      </c>
      <c r="S232" s="46" t="str">
        <f t="shared" ref="S232" si="1080">IF(AND($P232="",$Q232="",$R232=""),"",SUM($P232:$R232))</f>
        <v/>
      </c>
      <c r="T232" s="50">
        <v>32</v>
      </c>
      <c r="U232" s="51" t="str">
        <f t="shared" ref="U232" si="1081">P232</f>
        <v/>
      </c>
      <c r="V232" s="51" t="str">
        <f t="shared" ref="V232" si="1082">Q232</f>
        <v/>
      </c>
      <c r="W232" s="51" t="str">
        <f t="shared" ref="W232" si="1083">R232</f>
        <v/>
      </c>
      <c r="X232" s="51" t="str">
        <f t="shared" ref="X232" si="1084">S232</f>
        <v/>
      </c>
    </row>
    <row r="233" spans="1:24" ht="14.25" thickBot="1" x14ac:dyDescent="0.2">
      <c r="A233" s="62" t="str" cm="1">
        <f t="array" aca="1" ref="A233" ca="1">IF($B233="","",IF(ISNUMBER(OFFSET(INDIRECT(ADDRESS(ROW(),COLUMN())),-7,0)),OFFSET(INDIRECT(ADDRESS(ROW(),COLUMN())),-7,0)+1,1))</f>
        <v/>
      </c>
      <c r="B233" s="88"/>
      <c r="C233" s="31"/>
      <c r="D233" s="20" t="s">
        <v>30</v>
      </c>
      <c r="E233" s="69" t="s">
        <v>29</v>
      </c>
      <c r="F233" s="21" t="s">
        <v>1</v>
      </c>
      <c r="G233" s="25"/>
      <c r="H233" s="54" t="str">
        <f t="shared" ref="H233" si="1085">IF($G233="","",IF($E233=1,ROUNDDOWN($G233*7.4/1000,0),ROUNDDOWN($G233*6/1000,0)))</f>
        <v/>
      </c>
      <c r="I233" s="55"/>
      <c r="J233" s="54" t="str">
        <f t="shared" ref="J233" si="1086">IF($G233="","",ROUNDDOWN($G233*2/1000,0))</f>
        <v/>
      </c>
      <c r="K233" s="55"/>
      <c r="L233" s="54" t="str">
        <f t="shared" ref="L233" si="1087">IF(G233="","",ROUNDDOWN($G233*2/1000,0))</f>
        <v/>
      </c>
      <c r="M233" s="123"/>
      <c r="N233" s="79" t="str">
        <f t="shared" ref="N233" si="1088">IF(AND($C233="",$C235=""),"",ABS($C233-$C235)+1)</f>
        <v/>
      </c>
      <c r="O233" s="81" t="str">
        <f t="shared" ref="O233" si="1089">REPLACE($O$7,1,2,"差１")</f>
        <v>差１</v>
      </c>
      <c r="P233" s="72" t="str">
        <f t="shared" ref="P233" si="1090">IF($I235="","",$I235*$N233)</f>
        <v/>
      </c>
      <c r="Q233" s="56" t="str">
        <f t="shared" ref="Q233" si="1091">IF($K235="","",$K235*$N233)</f>
        <v/>
      </c>
      <c r="R233" s="56" t="str">
        <f t="shared" ref="R233" si="1092">IF($M235="","",$M235*$N233)</f>
        <v/>
      </c>
      <c r="S233" s="67"/>
      <c r="U233" s="16"/>
      <c r="V233" s="16"/>
      <c r="W233" s="16"/>
      <c r="X233" s="16"/>
    </row>
    <row r="234" spans="1:24" ht="14.25" thickBot="1" x14ac:dyDescent="0.2">
      <c r="A234" s="63"/>
      <c r="B234" s="88"/>
      <c r="C234" s="75" t="s">
        <v>11</v>
      </c>
      <c r="D234" s="76"/>
      <c r="E234" s="70"/>
      <c r="F234" s="33" t="s">
        <v>2</v>
      </c>
      <c r="G234" s="26"/>
      <c r="H234" s="59" t="str">
        <f t="shared" ref="H234" si="1093">IF($G234="","",IF($E233=1,ROUNDDOWN($G234*7.4/1000,0),ROUNDDOWN($G234*6/1000,0)))</f>
        <v/>
      </c>
      <c r="I234" s="60"/>
      <c r="J234" s="59" t="str">
        <f t="shared" ref="J234" si="1094">IF(G234="","",ROUNDDOWN(G234*2/1000,0))</f>
        <v/>
      </c>
      <c r="K234" s="60"/>
      <c r="L234" s="59" t="str">
        <f t="shared" ref="L234" si="1095">IF($G234="","",ROUNDDOWN($G234*2/1000,0))</f>
        <v/>
      </c>
      <c r="M234" s="61"/>
      <c r="N234" s="80"/>
      <c r="O234" s="81"/>
      <c r="P234" s="73"/>
      <c r="Q234" s="57"/>
      <c r="R234" s="57"/>
      <c r="S234" s="67"/>
      <c r="U234" s="16"/>
      <c r="V234" s="16"/>
      <c r="W234" s="16"/>
      <c r="X234" s="16"/>
    </row>
    <row r="235" spans="1:24" ht="14.25" thickBot="1" x14ac:dyDescent="0.2">
      <c r="A235" s="63"/>
      <c r="B235" s="88"/>
      <c r="C235" s="34"/>
      <c r="D235" s="22" t="s">
        <v>30</v>
      </c>
      <c r="E235" s="71"/>
      <c r="F235" s="23" t="str">
        <f t="shared" ref="F235" si="1096">$O$9</f>
        <v>差１</v>
      </c>
      <c r="G235" s="7" t="str">
        <f t="shared" ref="G235" si="1097">IF(AND($G233="",$G234="",""),"",$G233-$G234)</f>
        <v/>
      </c>
      <c r="H235" s="8" t="s">
        <v>4</v>
      </c>
      <c r="I235" s="9" t="str">
        <f t="shared" ref="I235" si="1098">IF(AND($H233="",$H234=""),"",$H233-$H234)</f>
        <v/>
      </c>
      <c r="J235" s="8" t="s">
        <v>5</v>
      </c>
      <c r="K235" s="9" t="str">
        <f t="shared" ref="K235" si="1099">IF(AND($J233="",$J234=""),"",$J233-$J234)</f>
        <v/>
      </c>
      <c r="L235" s="10" t="s">
        <v>6</v>
      </c>
      <c r="M235" s="7" t="str">
        <f t="shared" ref="M235" si="1100">IF(AND($L233="",$L234=""),"",$L233-$L234)</f>
        <v/>
      </c>
      <c r="N235" s="122"/>
      <c r="O235" s="81"/>
      <c r="P235" s="74"/>
      <c r="Q235" s="58"/>
      <c r="R235" s="58"/>
      <c r="S235" s="67"/>
      <c r="U235" s="16"/>
      <c r="V235" s="16"/>
      <c r="W235" s="16"/>
      <c r="X235" s="16"/>
    </row>
    <row r="236" spans="1:24" ht="14.25" thickBot="1" x14ac:dyDescent="0.2">
      <c r="A236" s="63"/>
      <c r="B236" s="89"/>
      <c r="C236" s="31"/>
      <c r="D236" s="20" t="s">
        <v>30</v>
      </c>
      <c r="E236" s="69"/>
      <c r="F236" s="24" t="s">
        <v>1</v>
      </c>
      <c r="G236" s="26"/>
      <c r="H236" s="117" t="str">
        <f t="shared" ref="H236" si="1101">IF($G236="","",IF($E236=1,ROUNDDOWN($G236*7.4/1000,0),ROUNDDOWN($G236*6/1000,0)))</f>
        <v/>
      </c>
      <c r="I236" s="118"/>
      <c r="J236" s="117" t="str">
        <f t="shared" ref="J236:J237" si="1102">IF($G236="","",ROUNDDOWN($G236*2/1000,0))</f>
        <v/>
      </c>
      <c r="K236" s="118"/>
      <c r="L236" s="117" t="str">
        <f t="shared" ref="L236:L237" si="1103">IF($G236="","",ROUNDDOWN($G236*2/1000,0))</f>
        <v/>
      </c>
      <c r="M236" s="119"/>
      <c r="N236" s="79" t="str">
        <f t="shared" ref="N236" si="1104">IF(AND($C236="",$C238=""),"",ABS($C236-$C238)+1)</f>
        <v/>
      </c>
      <c r="O236" s="120" t="str">
        <f t="shared" ref="O236" si="1105">REPLACE($O$7,1,2,"差２")</f>
        <v>差２</v>
      </c>
      <c r="P236" s="77" t="str">
        <f>IF($I238="","",$I238*$N236)</f>
        <v/>
      </c>
      <c r="Q236" s="56" t="str">
        <f>IF($K238="","",$K238*$N236)</f>
        <v/>
      </c>
      <c r="R236" s="56" t="str">
        <f>IF($M238="","",$M238*$N236)</f>
        <v/>
      </c>
      <c r="S236" s="67"/>
      <c r="U236" s="16"/>
      <c r="V236" s="16"/>
      <c r="W236" s="16"/>
      <c r="X236" s="16"/>
    </row>
    <row r="237" spans="1:24" ht="14.25" thickBot="1" x14ac:dyDescent="0.2">
      <c r="A237" s="63"/>
      <c r="B237" s="90"/>
      <c r="C237" s="75" t="s">
        <v>11</v>
      </c>
      <c r="D237" s="76"/>
      <c r="E237" s="70"/>
      <c r="F237" s="33" t="s">
        <v>2</v>
      </c>
      <c r="G237" s="26"/>
      <c r="H237" s="59" t="str">
        <f t="shared" ref="H237" si="1106">IF($G236="","",IF($E236=1,ROUNDDOWN($G237*7.4/1000,0),ROUNDDOWN($G237*6/1000,0)))</f>
        <v/>
      </c>
      <c r="I237" s="60"/>
      <c r="J237" s="59" t="str">
        <f t="shared" si="1102"/>
        <v/>
      </c>
      <c r="K237" s="60"/>
      <c r="L237" s="59" t="str">
        <f t="shared" si="1103"/>
        <v/>
      </c>
      <c r="M237" s="61"/>
      <c r="N237" s="80"/>
      <c r="O237" s="120"/>
      <c r="P237" s="78"/>
      <c r="Q237" s="57"/>
      <c r="R237" s="57"/>
      <c r="S237" s="67"/>
      <c r="U237" s="16"/>
      <c r="V237" s="16"/>
      <c r="W237" s="16"/>
      <c r="X237" s="16"/>
    </row>
    <row r="238" spans="1:24" ht="14.25" thickBot="1" x14ac:dyDescent="0.2">
      <c r="A238" s="63"/>
      <c r="B238" s="90"/>
      <c r="C238" s="37"/>
      <c r="D238" s="38" t="s">
        <v>30</v>
      </c>
      <c r="E238" s="71"/>
      <c r="F238" s="39" t="str">
        <f t="shared" ref="F238" si="1107">$O$12</f>
        <v>差２</v>
      </c>
      <c r="G238" s="40" t="str">
        <f t="shared" ref="G238" si="1108">IF(AND($G236="",$G237=""),"",$G236-$G237)</f>
        <v/>
      </c>
      <c r="H238" s="41" t="s">
        <v>4</v>
      </c>
      <c r="I238" s="42" t="str">
        <f t="shared" ref="I238" si="1109">IF(AND($H236="",$H237=""),"",$H236-$H237)</f>
        <v/>
      </c>
      <c r="J238" s="41" t="s">
        <v>5</v>
      </c>
      <c r="K238" s="42" t="str">
        <f t="shared" ref="K238" si="1110">IF(AND($J236="",$J237=""),"",$J236-$J237)</f>
        <v/>
      </c>
      <c r="L238" s="43" t="s">
        <v>6</v>
      </c>
      <c r="M238" s="40" t="str">
        <f t="shared" ref="M238" si="1111">IF(AND($L236="",$L237=""),"",$L236-$L237)</f>
        <v/>
      </c>
      <c r="N238" s="80"/>
      <c r="O238" s="121"/>
      <c r="P238" s="78"/>
      <c r="Q238" s="58"/>
      <c r="R238" s="58"/>
      <c r="S238" s="68"/>
      <c r="U238" s="16"/>
      <c r="V238" s="16"/>
      <c r="W238" s="16"/>
      <c r="X238" s="16"/>
    </row>
    <row r="239" spans="1:24" ht="15" thickTop="1" thickBot="1" x14ac:dyDescent="0.2">
      <c r="A239" s="64"/>
      <c r="B239" s="98" t="s">
        <v>18</v>
      </c>
      <c r="C239" s="99"/>
      <c r="D239" s="99"/>
      <c r="E239" s="99"/>
      <c r="F239" s="99"/>
      <c r="G239" s="99"/>
      <c r="H239" s="99"/>
      <c r="I239" s="99"/>
      <c r="J239" s="99"/>
      <c r="K239" s="99"/>
      <c r="L239" s="99"/>
      <c r="M239" s="99"/>
      <c r="N239" s="99"/>
      <c r="O239" s="100"/>
      <c r="P239" s="44" t="str">
        <f t="shared" ref="P239" si="1112">IF(AND($P233="",$P236=""),"",SUM($P233:$P236))</f>
        <v/>
      </c>
      <c r="Q239" s="45" t="str">
        <f t="shared" ref="Q239" si="1113">IF(AND(Q233="",Q236=""),"",SUM(Q233:Q236))</f>
        <v/>
      </c>
      <c r="R239" s="45" t="str">
        <f t="shared" ref="R239" si="1114">IF(AND($R233="",$R236=""),"",SUM($R233:$R236))</f>
        <v/>
      </c>
      <c r="S239" s="46" t="str">
        <f t="shared" ref="S239" si="1115">IF(AND($P239="",$Q239="",$R239=""),"",SUM($P239:$R239))</f>
        <v/>
      </c>
      <c r="T239" s="50">
        <v>33</v>
      </c>
      <c r="U239" s="51" t="str">
        <f t="shared" ref="U239" si="1116">P239</f>
        <v/>
      </c>
      <c r="V239" s="51" t="str">
        <f t="shared" ref="V239" si="1117">Q239</f>
        <v/>
      </c>
      <c r="W239" s="51" t="str">
        <f t="shared" ref="W239" si="1118">R239</f>
        <v/>
      </c>
      <c r="X239" s="51" t="str">
        <f t="shared" ref="X239" si="1119">S239</f>
        <v/>
      </c>
    </row>
    <row r="240" spans="1:24" ht="14.25" thickBot="1" x14ac:dyDescent="0.2">
      <c r="A240" s="62" t="str" cm="1">
        <f t="array" aca="1" ref="A240" ca="1">IF($B240="","",IF(ISNUMBER(OFFSET(INDIRECT(ADDRESS(ROW(),COLUMN())),-7,0)),OFFSET(INDIRECT(ADDRESS(ROW(),COLUMN())),-7,0)+1,1))</f>
        <v/>
      </c>
      <c r="B240" s="88"/>
      <c r="C240" s="31"/>
      <c r="D240" s="20" t="s">
        <v>30</v>
      </c>
      <c r="E240" s="69" t="s">
        <v>29</v>
      </c>
      <c r="F240" s="21" t="s">
        <v>1</v>
      </c>
      <c r="G240" s="25"/>
      <c r="H240" s="54" t="str">
        <f t="shared" ref="H240" si="1120">IF($G240="","",IF($E240=1,ROUNDDOWN($G240*7.4/1000,0),ROUNDDOWN($G240*6/1000,0)))</f>
        <v/>
      </c>
      <c r="I240" s="55"/>
      <c r="J240" s="54" t="str">
        <f t="shared" ref="J240" si="1121">IF($G240="","",ROUNDDOWN($G240*2/1000,0))</f>
        <v/>
      </c>
      <c r="K240" s="55"/>
      <c r="L240" s="54" t="str">
        <f t="shared" ref="L240" si="1122">IF(G240="","",ROUNDDOWN($G240*2/1000,0))</f>
        <v/>
      </c>
      <c r="M240" s="123"/>
      <c r="N240" s="79" t="str">
        <f t="shared" ref="N240" si="1123">IF(AND($C240="",$C242=""),"",ABS($C240-$C242)+1)</f>
        <v/>
      </c>
      <c r="O240" s="81" t="str">
        <f t="shared" ref="O240" si="1124">REPLACE($O$7,1,2,"差１")</f>
        <v>差１</v>
      </c>
      <c r="P240" s="72" t="str">
        <f t="shared" ref="P240" si="1125">IF($I242="","",$I242*$N240)</f>
        <v/>
      </c>
      <c r="Q240" s="56" t="str">
        <f t="shared" ref="Q240" si="1126">IF($K242="","",$K242*$N240)</f>
        <v/>
      </c>
      <c r="R240" s="56" t="str">
        <f t="shared" ref="R240" si="1127">IF($M242="","",$M242*$N240)</f>
        <v/>
      </c>
      <c r="S240" s="67"/>
      <c r="U240" s="16"/>
      <c r="V240" s="16"/>
      <c r="W240" s="16"/>
      <c r="X240" s="16"/>
    </row>
    <row r="241" spans="1:24" ht="14.25" thickBot="1" x14ac:dyDescent="0.2">
      <c r="A241" s="63"/>
      <c r="B241" s="88"/>
      <c r="C241" s="75" t="s">
        <v>11</v>
      </c>
      <c r="D241" s="76"/>
      <c r="E241" s="70"/>
      <c r="F241" s="33" t="s">
        <v>2</v>
      </c>
      <c r="G241" s="26"/>
      <c r="H241" s="59" t="str">
        <f t="shared" ref="H241" si="1128">IF($G241="","",IF($E240=1,ROUNDDOWN($G241*7.4/1000,0),ROUNDDOWN($G241*6/1000,0)))</f>
        <v/>
      </c>
      <c r="I241" s="60"/>
      <c r="J241" s="59" t="str">
        <f t="shared" ref="J241" si="1129">IF(G241="","",ROUNDDOWN(G241*2/1000,0))</f>
        <v/>
      </c>
      <c r="K241" s="60"/>
      <c r="L241" s="59" t="str">
        <f t="shared" ref="L241" si="1130">IF($G241="","",ROUNDDOWN($G241*2/1000,0))</f>
        <v/>
      </c>
      <c r="M241" s="61"/>
      <c r="N241" s="80"/>
      <c r="O241" s="81"/>
      <c r="P241" s="73"/>
      <c r="Q241" s="57"/>
      <c r="R241" s="57"/>
      <c r="S241" s="67"/>
      <c r="U241" s="16"/>
      <c r="V241" s="16"/>
      <c r="W241" s="16"/>
      <c r="X241" s="16"/>
    </row>
    <row r="242" spans="1:24" ht="14.25" thickBot="1" x14ac:dyDescent="0.2">
      <c r="A242" s="63"/>
      <c r="B242" s="88"/>
      <c r="C242" s="34"/>
      <c r="D242" s="22" t="s">
        <v>30</v>
      </c>
      <c r="E242" s="71"/>
      <c r="F242" s="23" t="str">
        <f t="shared" ref="F242" si="1131">$O$9</f>
        <v>差１</v>
      </c>
      <c r="G242" s="7" t="str">
        <f t="shared" ref="G242" si="1132">IF(AND($G240="",$G241="",""),"",$G240-$G241)</f>
        <v/>
      </c>
      <c r="H242" s="8" t="s">
        <v>4</v>
      </c>
      <c r="I242" s="9" t="str">
        <f t="shared" ref="I242" si="1133">IF(AND($H240="",$H241=""),"",$H240-$H241)</f>
        <v/>
      </c>
      <c r="J242" s="8" t="s">
        <v>5</v>
      </c>
      <c r="K242" s="9" t="str">
        <f t="shared" ref="K242" si="1134">IF(AND($J240="",$J241=""),"",$J240-$J241)</f>
        <v/>
      </c>
      <c r="L242" s="10" t="s">
        <v>6</v>
      </c>
      <c r="M242" s="7" t="str">
        <f t="shared" ref="M242" si="1135">IF(AND($L240="",$L241=""),"",$L240-$L241)</f>
        <v/>
      </c>
      <c r="N242" s="122"/>
      <c r="O242" s="81"/>
      <c r="P242" s="74"/>
      <c r="Q242" s="58"/>
      <c r="R242" s="58"/>
      <c r="S242" s="67"/>
      <c r="U242" s="16"/>
      <c r="V242" s="16"/>
      <c r="W242" s="16"/>
      <c r="X242" s="16"/>
    </row>
    <row r="243" spans="1:24" ht="14.25" thickBot="1" x14ac:dyDescent="0.2">
      <c r="A243" s="63"/>
      <c r="B243" s="89"/>
      <c r="C243" s="31"/>
      <c r="D243" s="20" t="s">
        <v>30</v>
      </c>
      <c r="E243" s="69"/>
      <c r="F243" s="24" t="s">
        <v>1</v>
      </c>
      <c r="G243" s="26"/>
      <c r="H243" s="117" t="str">
        <f t="shared" ref="H243" si="1136">IF($G243="","",IF($E243=1,ROUNDDOWN($G243*7.4/1000,0),ROUNDDOWN($G243*6/1000,0)))</f>
        <v/>
      </c>
      <c r="I243" s="118"/>
      <c r="J243" s="117" t="str">
        <f t="shared" ref="J243:J244" si="1137">IF($G243="","",ROUNDDOWN($G243*2/1000,0))</f>
        <v/>
      </c>
      <c r="K243" s="118"/>
      <c r="L243" s="117" t="str">
        <f t="shared" ref="L243:L244" si="1138">IF($G243="","",ROUNDDOWN($G243*2/1000,0))</f>
        <v/>
      </c>
      <c r="M243" s="119"/>
      <c r="N243" s="79" t="str">
        <f t="shared" ref="N243" si="1139">IF(AND($C243="",$C245=""),"",ABS($C243-$C245)+1)</f>
        <v/>
      </c>
      <c r="O243" s="120" t="str">
        <f t="shared" ref="O243" si="1140">REPLACE($O$7,1,2,"差２")</f>
        <v>差２</v>
      </c>
      <c r="P243" s="77" t="str">
        <f>IF($I245="","",$I245*$N243)</f>
        <v/>
      </c>
      <c r="Q243" s="56" t="str">
        <f>IF($K245="","",$K245*$N243)</f>
        <v/>
      </c>
      <c r="R243" s="56" t="str">
        <f>IF($M245="","",$M245*$N243)</f>
        <v/>
      </c>
      <c r="S243" s="67"/>
      <c r="U243" s="16"/>
      <c r="V243" s="16"/>
      <c r="W243" s="16"/>
      <c r="X243" s="16"/>
    </row>
    <row r="244" spans="1:24" ht="14.25" thickBot="1" x14ac:dyDescent="0.2">
      <c r="A244" s="63"/>
      <c r="B244" s="90"/>
      <c r="C244" s="75" t="s">
        <v>11</v>
      </c>
      <c r="D244" s="76"/>
      <c r="E244" s="70"/>
      <c r="F244" s="33" t="s">
        <v>2</v>
      </c>
      <c r="G244" s="26"/>
      <c r="H244" s="59" t="str">
        <f t="shared" ref="H244" si="1141">IF($G243="","",IF($E243=1,ROUNDDOWN($G244*7.4/1000,0),ROUNDDOWN($G244*6/1000,0)))</f>
        <v/>
      </c>
      <c r="I244" s="60"/>
      <c r="J244" s="59" t="str">
        <f t="shared" si="1137"/>
        <v/>
      </c>
      <c r="K244" s="60"/>
      <c r="L244" s="59" t="str">
        <f t="shared" si="1138"/>
        <v/>
      </c>
      <c r="M244" s="61"/>
      <c r="N244" s="80"/>
      <c r="O244" s="120"/>
      <c r="P244" s="78"/>
      <c r="Q244" s="57"/>
      <c r="R244" s="57"/>
      <c r="S244" s="67"/>
      <c r="U244" s="16"/>
      <c r="V244" s="16"/>
      <c r="W244" s="16"/>
      <c r="X244" s="16"/>
    </row>
    <row r="245" spans="1:24" ht="14.25" thickBot="1" x14ac:dyDescent="0.2">
      <c r="A245" s="63"/>
      <c r="B245" s="90"/>
      <c r="C245" s="37"/>
      <c r="D245" s="38" t="s">
        <v>30</v>
      </c>
      <c r="E245" s="71"/>
      <c r="F245" s="39" t="str">
        <f t="shared" ref="F245" si="1142">$O$12</f>
        <v>差２</v>
      </c>
      <c r="G245" s="40" t="str">
        <f t="shared" ref="G245" si="1143">IF(AND($G243="",$G244=""),"",$G243-$G244)</f>
        <v/>
      </c>
      <c r="H245" s="41" t="s">
        <v>4</v>
      </c>
      <c r="I245" s="42" t="str">
        <f t="shared" ref="I245" si="1144">IF(AND($H243="",$H244=""),"",$H243-$H244)</f>
        <v/>
      </c>
      <c r="J245" s="41" t="s">
        <v>5</v>
      </c>
      <c r="K245" s="42" t="str">
        <f t="shared" ref="K245" si="1145">IF(AND($J243="",$J244=""),"",$J243-$J244)</f>
        <v/>
      </c>
      <c r="L245" s="43" t="s">
        <v>6</v>
      </c>
      <c r="M245" s="40" t="str">
        <f t="shared" ref="M245" si="1146">IF(AND($L243="",$L244=""),"",$L243-$L244)</f>
        <v/>
      </c>
      <c r="N245" s="80"/>
      <c r="O245" s="121"/>
      <c r="P245" s="78"/>
      <c r="Q245" s="58"/>
      <c r="R245" s="58"/>
      <c r="S245" s="68"/>
      <c r="U245" s="16"/>
      <c r="V245" s="16"/>
      <c r="W245" s="16"/>
      <c r="X245" s="16"/>
    </row>
    <row r="246" spans="1:24" ht="15" thickTop="1" thickBot="1" x14ac:dyDescent="0.2">
      <c r="A246" s="64"/>
      <c r="B246" s="98" t="s">
        <v>18</v>
      </c>
      <c r="C246" s="99"/>
      <c r="D246" s="99"/>
      <c r="E246" s="99"/>
      <c r="F246" s="99"/>
      <c r="G246" s="99"/>
      <c r="H246" s="99"/>
      <c r="I246" s="99"/>
      <c r="J246" s="99"/>
      <c r="K246" s="99"/>
      <c r="L246" s="99"/>
      <c r="M246" s="99"/>
      <c r="N246" s="99"/>
      <c r="O246" s="100"/>
      <c r="P246" s="44" t="str">
        <f t="shared" ref="P246" si="1147">IF(AND($P240="",$P243=""),"",SUM($P240:$P243))</f>
        <v/>
      </c>
      <c r="Q246" s="45" t="str">
        <f t="shared" ref="Q246" si="1148">IF(AND(Q240="",Q243=""),"",SUM(Q240:Q243))</f>
        <v/>
      </c>
      <c r="R246" s="45" t="str">
        <f t="shared" ref="R246" si="1149">IF(AND($R240="",$R243=""),"",SUM($R240:$R243))</f>
        <v/>
      </c>
      <c r="S246" s="46" t="str">
        <f t="shared" ref="S246" si="1150">IF(AND($P246="",$Q246="",$R246=""),"",SUM($P246:$R246))</f>
        <v/>
      </c>
      <c r="T246" s="50">
        <v>34</v>
      </c>
      <c r="U246" s="51" t="str">
        <f t="shared" ref="U246" si="1151">P246</f>
        <v/>
      </c>
      <c r="V246" s="51" t="str">
        <f t="shared" ref="V246" si="1152">Q246</f>
        <v/>
      </c>
      <c r="W246" s="51" t="str">
        <f t="shared" ref="W246" si="1153">R246</f>
        <v/>
      </c>
      <c r="X246" s="51" t="str">
        <f t="shared" ref="X246" si="1154">S246</f>
        <v/>
      </c>
    </row>
    <row r="247" spans="1:24" ht="14.25" thickBot="1" x14ac:dyDescent="0.2">
      <c r="A247" s="62" t="str" cm="1">
        <f t="array" aca="1" ref="A247" ca="1">IF($B247="","",IF(ISNUMBER(OFFSET(INDIRECT(ADDRESS(ROW(),COLUMN())),-7,0)),OFFSET(INDIRECT(ADDRESS(ROW(),COLUMN())),-7,0)+1,1))</f>
        <v/>
      </c>
      <c r="B247" s="88"/>
      <c r="C247" s="31"/>
      <c r="D247" s="20" t="s">
        <v>30</v>
      </c>
      <c r="E247" s="69" t="s">
        <v>29</v>
      </c>
      <c r="F247" s="21" t="s">
        <v>1</v>
      </c>
      <c r="G247" s="25"/>
      <c r="H247" s="54" t="str">
        <f t="shared" ref="H247" si="1155">IF($G247="","",IF($E247=1,ROUNDDOWN($G247*7.4/1000,0),ROUNDDOWN($G247*6/1000,0)))</f>
        <v/>
      </c>
      <c r="I247" s="55"/>
      <c r="J247" s="54" t="str">
        <f t="shared" ref="J247" si="1156">IF($G247="","",ROUNDDOWN($G247*2/1000,0))</f>
        <v/>
      </c>
      <c r="K247" s="55"/>
      <c r="L247" s="54" t="str">
        <f t="shared" ref="L247" si="1157">IF(G247="","",ROUNDDOWN($G247*2/1000,0))</f>
        <v/>
      </c>
      <c r="M247" s="123"/>
      <c r="N247" s="79" t="str">
        <f t="shared" ref="N247" si="1158">IF(AND($C247="",$C249=""),"",ABS($C247-$C249)+1)</f>
        <v/>
      </c>
      <c r="O247" s="81" t="str">
        <f t="shared" ref="O247" si="1159">REPLACE($O$7,1,2,"差１")</f>
        <v>差１</v>
      </c>
      <c r="P247" s="72" t="str">
        <f t="shared" ref="P247" si="1160">IF($I249="","",$I249*$N247)</f>
        <v/>
      </c>
      <c r="Q247" s="56" t="str">
        <f t="shared" ref="Q247" si="1161">IF($K249="","",$K249*$N247)</f>
        <v/>
      </c>
      <c r="R247" s="56" t="str">
        <f t="shared" ref="R247" si="1162">IF($M249="","",$M249*$N247)</f>
        <v/>
      </c>
      <c r="S247" s="67"/>
      <c r="U247" s="16"/>
      <c r="V247" s="16"/>
      <c r="W247" s="16"/>
      <c r="X247" s="16"/>
    </row>
    <row r="248" spans="1:24" ht="14.25" thickBot="1" x14ac:dyDescent="0.2">
      <c r="A248" s="63"/>
      <c r="B248" s="88"/>
      <c r="C248" s="75" t="s">
        <v>11</v>
      </c>
      <c r="D248" s="76"/>
      <c r="E248" s="70"/>
      <c r="F248" s="33" t="s">
        <v>2</v>
      </c>
      <c r="G248" s="26"/>
      <c r="H248" s="59" t="str">
        <f t="shared" ref="H248" si="1163">IF($G248="","",IF($E247=1,ROUNDDOWN($G248*7.4/1000,0),ROUNDDOWN($G248*6/1000,0)))</f>
        <v/>
      </c>
      <c r="I248" s="60"/>
      <c r="J248" s="59" t="str">
        <f t="shared" ref="J248" si="1164">IF(G248="","",ROUNDDOWN(G248*2/1000,0))</f>
        <v/>
      </c>
      <c r="K248" s="60"/>
      <c r="L248" s="59" t="str">
        <f t="shared" ref="L248" si="1165">IF($G248="","",ROUNDDOWN($G248*2/1000,0))</f>
        <v/>
      </c>
      <c r="M248" s="61"/>
      <c r="N248" s="80"/>
      <c r="O248" s="81"/>
      <c r="P248" s="73"/>
      <c r="Q248" s="57"/>
      <c r="R248" s="57"/>
      <c r="S248" s="67"/>
      <c r="U248" s="16"/>
      <c r="V248" s="16"/>
      <c r="W248" s="16"/>
      <c r="X248" s="16"/>
    </row>
    <row r="249" spans="1:24" ht="14.25" thickBot="1" x14ac:dyDescent="0.2">
      <c r="A249" s="63"/>
      <c r="B249" s="88"/>
      <c r="C249" s="34"/>
      <c r="D249" s="22" t="s">
        <v>30</v>
      </c>
      <c r="E249" s="71"/>
      <c r="F249" s="23" t="str">
        <f t="shared" ref="F249" si="1166">$O$9</f>
        <v>差１</v>
      </c>
      <c r="G249" s="7" t="str">
        <f t="shared" ref="G249" si="1167">IF(AND($G247="",$G248="",""),"",$G247-$G248)</f>
        <v/>
      </c>
      <c r="H249" s="8" t="s">
        <v>4</v>
      </c>
      <c r="I249" s="9" t="str">
        <f t="shared" ref="I249" si="1168">IF(AND($H247="",$H248=""),"",$H247-$H248)</f>
        <v/>
      </c>
      <c r="J249" s="8" t="s">
        <v>5</v>
      </c>
      <c r="K249" s="9" t="str">
        <f t="shared" ref="K249" si="1169">IF(AND($J247="",$J248=""),"",$J247-$J248)</f>
        <v/>
      </c>
      <c r="L249" s="10" t="s">
        <v>6</v>
      </c>
      <c r="M249" s="7" t="str">
        <f t="shared" ref="M249" si="1170">IF(AND($L247="",$L248=""),"",$L247-$L248)</f>
        <v/>
      </c>
      <c r="N249" s="122"/>
      <c r="O249" s="81"/>
      <c r="P249" s="74"/>
      <c r="Q249" s="58"/>
      <c r="R249" s="58"/>
      <c r="S249" s="67"/>
      <c r="U249" s="16"/>
      <c r="V249" s="16"/>
      <c r="W249" s="16"/>
      <c r="X249" s="16"/>
    </row>
    <row r="250" spans="1:24" ht="14.25" thickBot="1" x14ac:dyDescent="0.2">
      <c r="A250" s="63"/>
      <c r="B250" s="89"/>
      <c r="C250" s="31"/>
      <c r="D250" s="20" t="s">
        <v>30</v>
      </c>
      <c r="E250" s="69"/>
      <c r="F250" s="24" t="s">
        <v>1</v>
      </c>
      <c r="G250" s="26"/>
      <c r="H250" s="117" t="str">
        <f t="shared" ref="H250" si="1171">IF($G250="","",IF($E250=1,ROUNDDOWN($G250*7.4/1000,0),ROUNDDOWN($G250*6/1000,0)))</f>
        <v/>
      </c>
      <c r="I250" s="118"/>
      <c r="J250" s="117" t="str">
        <f t="shared" ref="J250:J251" si="1172">IF($G250="","",ROUNDDOWN($G250*2/1000,0))</f>
        <v/>
      </c>
      <c r="K250" s="118"/>
      <c r="L250" s="117" t="str">
        <f t="shared" ref="L250:L251" si="1173">IF($G250="","",ROUNDDOWN($G250*2/1000,0))</f>
        <v/>
      </c>
      <c r="M250" s="119"/>
      <c r="N250" s="79" t="str">
        <f t="shared" ref="N250" si="1174">IF(AND($C250="",$C252=""),"",ABS($C250-$C252)+1)</f>
        <v/>
      </c>
      <c r="O250" s="120" t="str">
        <f t="shared" ref="O250" si="1175">REPLACE($O$7,1,2,"差２")</f>
        <v>差２</v>
      </c>
      <c r="P250" s="77" t="str">
        <f>IF($I252="","",$I252*$N250)</f>
        <v/>
      </c>
      <c r="Q250" s="56" t="str">
        <f>IF($K252="","",$K252*$N250)</f>
        <v/>
      </c>
      <c r="R250" s="56" t="str">
        <f>IF($M252="","",$M252*$N250)</f>
        <v/>
      </c>
      <c r="S250" s="67"/>
      <c r="U250" s="16"/>
      <c r="V250" s="16"/>
      <c r="W250" s="16"/>
      <c r="X250" s="16"/>
    </row>
    <row r="251" spans="1:24" ht="14.25" thickBot="1" x14ac:dyDescent="0.2">
      <c r="A251" s="63"/>
      <c r="B251" s="90"/>
      <c r="C251" s="75" t="s">
        <v>11</v>
      </c>
      <c r="D251" s="76"/>
      <c r="E251" s="70"/>
      <c r="F251" s="33" t="s">
        <v>2</v>
      </c>
      <c r="G251" s="26"/>
      <c r="H251" s="59" t="str">
        <f t="shared" ref="H251" si="1176">IF($G250="","",IF($E250=1,ROUNDDOWN($G251*7.4/1000,0),ROUNDDOWN($G251*6/1000,0)))</f>
        <v/>
      </c>
      <c r="I251" s="60"/>
      <c r="J251" s="59" t="str">
        <f t="shared" si="1172"/>
        <v/>
      </c>
      <c r="K251" s="60"/>
      <c r="L251" s="59" t="str">
        <f t="shared" si="1173"/>
        <v/>
      </c>
      <c r="M251" s="61"/>
      <c r="N251" s="80"/>
      <c r="O251" s="120"/>
      <c r="P251" s="78"/>
      <c r="Q251" s="57"/>
      <c r="R251" s="57"/>
      <c r="S251" s="67"/>
      <c r="U251" s="16"/>
      <c r="V251" s="16"/>
      <c r="W251" s="16"/>
      <c r="X251" s="16"/>
    </row>
    <row r="252" spans="1:24" ht="14.25" thickBot="1" x14ac:dyDescent="0.2">
      <c r="A252" s="63"/>
      <c r="B252" s="90"/>
      <c r="C252" s="37"/>
      <c r="D252" s="38" t="s">
        <v>30</v>
      </c>
      <c r="E252" s="71"/>
      <c r="F252" s="39" t="str">
        <f t="shared" ref="F252" si="1177">$O$12</f>
        <v>差２</v>
      </c>
      <c r="G252" s="40" t="str">
        <f t="shared" ref="G252" si="1178">IF(AND($G250="",$G251=""),"",$G250-$G251)</f>
        <v/>
      </c>
      <c r="H252" s="41" t="s">
        <v>4</v>
      </c>
      <c r="I252" s="42" t="str">
        <f t="shared" ref="I252" si="1179">IF(AND($H250="",$H251=""),"",$H250-$H251)</f>
        <v/>
      </c>
      <c r="J252" s="41" t="s">
        <v>5</v>
      </c>
      <c r="K252" s="42" t="str">
        <f t="shared" ref="K252" si="1180">IF(AND($J250="",$J251=""),"",$J250-$J251)</f>
        <v/>
      </c>
      <c r="L252" s="43" t="s">
        <v>6</v>
      </c>
      <c r="M252" s="40" t="str">
        <f t="shared" ref="M252" si="1181">IF(AND($L250="",$L251=""),"",$L250-$L251)</f>
        <v/>
      </c>
      <c r="N252" s="80"/>
      <c r="O252" s="121"/>
      <c r="P252" s="78"/>
      <c r="Q252" s="58"/>
      <c r="R252" s="58"/>
      <c r="S252" s="68"/>
      <c r="U252" s="16"/>
      <c r="V252" s="16"/>
      <c r="W252" s="16"/>
      <c r="X252" s="16"/>
    </row>
    <row r="253" spans="1:24" ht="15" thickTop="1" thickBot="1" x14ac:dyDescent="0.2">
      <c r="A253" s="64"/>
      <c r="B253" s="98" t="s">
        <v>18</v>
      </c>
      <c r="C253" s="99"/>
      <c r="D253" s="99"/>
      <c r="E253" s="99"/>
      <c r="F253" s="99"/>
      <c r="G253" s="99"/>
      <c r="H253" s="99"/>
      <c r="I253" s="99"/>
      <c r="J253" s="99"/>
      <c r="K253" s="99"/>
      <c r="L253" s="99"/>
      <c r="M253" s="99"/>
      <c r="N253" s="99"/>
      <c r="O253" s="100"/>
      <c r="P253" s="44" t="str">
        <f t="shared" ref="P253" si="1182">IF(AND($P247="",$P250=""),"",SUM($P247:$P250))</f>
        <v/>
      </c>
      <c r="Q253" s="45" t="str">
        <f t="shared" ref="Q253" si="1183">IF(AND(Q247="",Q250=""),"",SUM(Q247:Q250))</f>
        <v/>
      </c>
      <c r="R253" s="45" t="str">
        <f t="shared" ref="R253" si="1184">IF(AND($R247="",$R250=""),"",SUM($R247:$R250))</f>
        <v/>
      </c>
      <c r="S253" s="46" t="str">
        <f t="shared" ref="S253" si="1185">IF(AND($P253="",$Q253="",$R253=""),"",SUM($P253:$R253))</f>
        <v/>
      </c>
      <c r="T253" s="50">
        <v>35</v>
      </c>
      <c r="U253" s="51" t="str">
        <f t="shared" ref="U253" si="1186">P253</f>
        <v/>
      </c>
      <c r="V253" s="51" t="str">
        <f t="shared" ref="V253" si="1187">Q253</f>
        <v/>
      </c>
      <c r="W253" s="51" t="str">
        <f t="shared" ref="W253" si="1188">R253</f>
        <v/>
      </c>
      <c r="X253" s="51" t="str">
        <f t="shared" ref="X253" si="1189">S253</f>
        <v/>
      </c>
    </row>
    <row r="254" spans="1:24" ht="14.25" thickBot="1" x14ac:dyDescent="0.2">
      <c r="A254" s="62" t="str" cm="1">
        <f t="array" aca="1" ref="A254" ca="1">IF($B254="","",IF(ISNUMBER(OFFSET(INDIRECT(ADDRESS(ROW(),COLUMN())),-7,0)),OFFSET(INDIRECT(ADDRESS(ROW(),COLUMN())),-7,0)+1,1))</f>
        <v/>
      </c>
      <c r="B254" s="88"/>
      <c r="C254" s="31"/>
      <c r="D254" s="20" t="s">
        <v>30</v>
      </c>
      <c r="E254" s="69" t="s">
        <v>29</v>
      </c>
      <c r="F254" s="21" t="s">
        <v>1</v>
      </c>
      <c r="G254" s="25"/>
      <c r="H254" s="54" t="str">
        <f t="shared" ref="H254" si="1190">IF($G254="","",IF($E254=1,ROUNDDOWN($G254*7.4/1000,0),ROUNDDOWN($G254*6/1000,0)))</f>
        <v/>
      </c>
      <c r="I254" s="55"/>
      <c r="J254" s="54" t="str">
        <f t="shared" ref="J254" si="1191">IF($G254="","",ROUNDDOWN($G254*2/1000,0))</f>
        <v/>
      </c>
      <c r="K254" s="55"/>
      <c r="L254" s="54" t="str">
        <f t="shared" ref="L254" si="1192">IF(G254="","",ROUNDDOWN($G254*2/1000,0))</f>
        <v/>
      </c>
      <c r="M254" s="123"/>
      <c r="N254" s="79" t="str">
        <f t="shared" ref="N254" si="1193">IF(AND($C254="",$C256=""),"",ABS($C254-$C256)+1)</f>
        <v/>
      </c>
      <c r="O254" s="81" t="str">
        <f t="shared" ref="O254" si="1194">REPLACE($O$7,1,2,"差１")</f>
        <v>差１</v>
      </c>
      <c r="P254" s="72" t="str">
        <f t="shared" ref="P254" si="1195">IF($I256="","",$I256*$N254)</f>
        <v/>
      </c>
      <c r="Q254" s="56" t="str">
        <f t="shared" ref="Q254" si="1196">IF($K256="","",$K256*$N254)</f>
        <v/>
      </c>
      <c r="R254" s="56" t="str">
        <f t="shared" ref="R254" si="1197">IF($M256="","",$M256*$N254)</f>
        <v/>
      </c>
      <c r="S254" s="67"/>
      <c r="U254" s="16"/>
      <c r="V254" s="16"/>
      <c r="W254" s="16"/>
      <c r="X254" s="16"/>
    </row>
    <row r="255" spans="1:24" ht="14.25" thickBot="1" x14ac:dyDescent="0.2">
      <c r="A255" s="63"/>
      <c r="B255" s="88"/>
      <c r="C255" s="75" t="s">
        <v>11</v>
      </c>
      <c r="D255" s="76"/>
      <c r="E255" s="70"/>
      <c r="F255" s="33" t="s">
        <v>2</v>
      </c>
      <c r="G255" s="26"/>
      <c r="H255" s="59" t="str">
        <f t="shared" ref="H255" si="1198">IF($G255="","",IF($E254=1,ROUNDDOWN($G255*7.4/1000,0),ROUNDDOWN($G255*6/1000,0)))</f>
        <v/>
      </c>
      <c r="I255" s="60"/>
      <c r="J255" s="59" t="str">
        <f t="shared" ref="J255" si="1199">IF(G255="","",ROUNDDOWN(G255*2/1000,0))</f>
        <v/>
      </c>
      <c r="K255" s="60"/>
      <c r="L255" s="59" t="str">
        <f t="shared" ref="L255" si="1200">IF($G255="","",ROUNDDOWN($G255*2/1000,0))</f>
        <v/>
      </c>
      <c r="M255" s="61"/>
      <c r="N255" s="80"/>
      <c r="O255" s="81"/>
      <c r="P255" s="73"/>
      <c r="Q255" s="57"/>
      <c r="R255" s="57"/>
      <c r="S255" s="67"/>
      <c r="U255" s="16"/>
      <c r="V255" s="16"/>
      <c r="W255" s="16"/>
      <c r="X255" s="16"/>
    </row>
    <row r="256" spans="1:24" ht="14.25" thickBot="1" x14ac:dyDescent="0.2">
      <c r="A256" s="63"/>
      <c r="B256" s="88"/>
      <c r="C256" s="34"/>
      <c r="D256" s="22" t="s">
        <v>30</v>
      </c>
      <c r="E256" s="71"/>
      <c r="F256" s="23" t="str">
        <f t="shared" ref="F256" si="1201">$O$9</f>
        <v>差１</v>
      </c>
      <c r="G256" s="7" t="str">
        <f t="shared" ref="G256" si="1202">IF(AND($G254="",$G255="",""),"",$G254-$G255)</f>
        <v/>
      </c>
      <c r="H256" s="8" t="s">
        <v>4</v>
      </c>
      <c r="I256" s="9" t="str">
        <f t="shared" ref="I256" si="1203">IF(AND($H254="",$H255=""),"",$H254-$H255)</f>
        <v/>
      </c>
      <c r="J256" s="8" t="s">
        <v>5</v>
      </c>
      <c r="K256" s="9" t="str">
        <f t="shared" ref="K256" si="1204">IF(AND($J254="",$J255=""),"",$J254-$J255)</f>
        <v/>
      </c>
      <c r="L256" s="10" t="s">
        <v>6</v>
      </c>
      <c r="M256" s="7" t="str">
        <f t="shared" ref="M256" si="1205">IF(AND($L254="",$L255=""),"",$L254-$L255)</f>
        <v/>
      </c>
      <c r="N256" s="122"/>
      <c r="O256" s="81"/>
      <c r="P256" s="74"/>
      <c r="Q256" s="58"/>
      <c r="R256" s="58"/>
      <c r="S256" s="67"/>
      <c r="U256" s="16"/>
      <c r="V256" s="16"/>
      <c r="W256" s="16"/>
      <c r="X256" s="16"/>
    </row>
    <row r="257" spans="1:24" ht="14.25" thickBot="1" x14ac:dyDescent="0.2">
      <c r="A257" s="63"/>
      <c r="B257" s="89"/>
      <c r="C257" s="31"/>
      <c r="D257" s="20" t="s">
        <v>30</v>
      </c>
      <c r="E257" s="69"/>
      <c r="F257" s="24" t="s">
        <v>1</v>
      </c>
      <c r="G257" s="26"/>
      <c r="H257" s="117" t="str">
        <f t="shared" ref="H257" si="1206">IF($G257="","",IF($E257=1,ROUNDDOWN($G257*7.4/1000,0),ROUNDDOWN($G257*6/1000,0)))</f>
        <v/>
      </c>
      <c r="I257" s="118"/>
      <c r="J257" s="117" t="str">
        <f t="shared" ref="J257:J258" si="1207">IF($G257="","",ROUNDDOWN($G257*2/1000,0))</f>
        <v/>
      </c>
      <c r="K257" s="118"/>
      <c r="L257" s="117" t="str">
        <f t="shared" ref="L257:L258" si="1208">IF($G257="","",ROUNDDOWN($G257*2/1000,0))</f>
        <v/>
      </c>
      <c r="M257" s="119"/>
      <c r="N257" s="79" t="str">
        <f t="shared" ref="N257" si="1209">IF(AND($C257="",$C259=""),"",ABS($C257-$C259)+1)</f>
        <v/>
      </c>
      <c r="O257" s="120" t="str">
        <f t="shared" ref="O257" si="1210">REPLACE($O$7,1,2,"差２")</f>
        <v>差２</v>
      </c>
      <c r="P257" s="77" t="str">
        <f>IF($I259="","",$I259*$N257)</f>
        <v/>
      </c>
      <c r="Q257" s="56" t="str">
        <f>IF($K259="","",$K259*$N257)</f>
        <v/>
      </c>
      <c r="R257" s="56" t="str">
        <f>IF($M259="","",$M259*$N257)</f>
        <v/>
      </c>
      <c r="S257" s="67"/>
      <c r="U257" s="16"/>
      <c r="V257" s="16"/>
      <c r="W257" s="16"/>
      <c r="X257" s="16"/>
    </row>
    <row r="258" spans="1:24" ht="14.25" thickBot="1" x14ac:dyDescent="0.2">
      <c r="A258" s="63"/>
      <c r="B258" s="90"/>
      <c r="C258" s="75" t="s">
        <v>11</v>
      </c>
      <c r="D258" s="76"/>
      <c r="E258" s="70"/>
      <c r="F258" s="33" t="s">
        <v>2</v>
      </c>
      <c r="G258" s="26"/>
      <c r="H258" s="59" t="str">
        <f t="shared" ref="H258" si="1211">IF($G257="","",IF($E257=1,ROUNDDOWN($G258*7.4/1000,0),ROUNDDOWN($G258*6/1000,0)))</f>
        <v/>
      </c>
      <c r="I258" s="60"/>
      <c r="J258" s="59" t="str">
        <f t="shared" si="1207"/>
        <v/>
      </c>
      <c r="K258" s="60"/>
      <c r="L258" s="59" t="str">
        <f t="shared" si="1208"/>
        <v/>
      </c>
      <c r="M258" s="61"/>
      <c r="N258" s="80"/>
      <c r="O258" s="120"/>
      <c r="P258" s="78"/>
      <c r="Q258" s="57"/>
      <c r="R258" s="57"/>
      <c r="S258" s="67"/>
      <c r="U258" s="16"/>
      <c r="V258" s="16"/>
      <c r="W258" s="16"/>
      <c r="X258" s="16"/>
    </row>
    <row r="259" spans="1:24" ht="14.25" thickBot="1" x14ac:dyDescent="0.2">
      <c r="A259" s="63"/>
      <c r="B259" s="90"/>
      <c r="C259" s="37"/>
      <c r="D259" s="38" t="s">
        <v>30</v>
      </c>
      <c r="E259" s="71"/>
      <c r="F259" s="39" t="str">
        <f t="shared" ref="F259" si="1212">$O$12</f>
        <v>差２</v>
      </c>
      <c r="G259" s="40" t="str">
        <f t="shared" ref="G259" si="1213">IF(AND($G257="",$G258=""),"",$G257-$G258)</f>
        <v/>
      </c>
      <c r="H259" s="41" t="s">
        <v>4</v>
      </c>
      <c r="I259" s="42" t="str">
        <f t="shared" ref="I259" si="1214">IF(AND($H257="",$H258=""),"",$H257-$H258)</f>
        <v/>
      </c>
      <c r="J259" s="41" t="s">
        <v>5</v>
      </c>
      <c r="K259" s="42" t="str">
        <f t="shared" ref="K259" si="1215">IF(AND($J257="",$J258=""),"",$J257-$J258)</f>
        <v/>
      </c>
      <c r="L259" s="43" t="s">
        <v>6</v>
      </c>
      <c r="M259" s="40" t="str">
        <f t="shared" ref="M259" si="1216">IF(AND($L257="",$L258=""),"",$L257-$L258)</f>
        <v/>
      </c>
      <c r="N259" s="80"/>
      <c r="O259" s="121"/>
      <c r="P259" s="78"/>
      <c r="Q259" s="58"/>
      <c r="R259" s="58"/>
      <c r="S259" s="68"/>
      <c r="U259" s="16"/>
      <c r="V259" s="16"/>
      <c r="W259" s="16"/>
      <c r="X259" s="16"/>
    </row>
    <row r="260" spans="1:24" ht="15" thickTop="1" thickBot="1" x14ac:dyDescent="0.2">
      <c r="A260" s="64"/>
      <c r="B260" s="98" t="s">
        <v>18</v>
      </c>
      <c r="C260" s="99"/>
      <c r="D260" s="99"/>
      <c r="E260" s="99"/>
      <c r="F260" s="99"/>
      <c r="G260" s="99"/>
      <c r="H260" s="99"/>
      <c r="I260" s="99"/>
      <c r="J260" s="99"/>
      <c r="K260" s="99"/>
      <c r="L260" s="99"/>
      <c r="M260" s="99"/>
      <c r="N260" s="99"/>
      <c r="O260" s="100"/>
      <c r="P260" s="44" t="str">
        <f t="shared" ref="P260" si="1217">IF(AND($P254="",$P257=""),"",SUM($P254:$P257))</f>
        <v/>
      </c>
      <c r="Q260" s="45" t="str">
        <f t="shared" ref="Q260" si="1218">IF(AND(Q254="",Q257=""),"",SUM(Q254:Q257))</f>
        <v/>
      </c>
      <c r="R260" s="45" t="str">
        <f t="shared" ref="R260" si="1219">IF(AND($R254="",$R257=""),"",SUM($R254:$R257))</f>
        <v/>
      </c>
      <c r="S260" s="46" t="str">
        <f t="shared" ref="S260" si="1220">IF(AND($P260="",$Q260="",$R260=""),"",SUM($P260:$R260))</f>
        <v/>
      </c>
      <c r="T260" s="50">
        <v>36</v>
      </c>
      <c r="U260" s="51" t="str">
        <f t="shared" ref="U260" si="1221">P260</f>
        <v/>
      </c>
      <c r="V260" s="51" t="str">
        <f t="shared" ref="V260" si="1222">Q260</f>
        <v/>
      </c>
      <c r="W260" s="51" t="str">
        <f t="shared" ref="W260" si="1223">R260</f>
        <v/>
      </c>
      <c r="X260" s="51" t="str">
        <f t="shared" ref="X260" si="1224">S260</f>
        <v/>
      </c>
    </row>
    <row r="261" spans="1:24" ht="14.25" thickBot="1" x14ac:dyDescent="0.2">
      <c r="A261" s="62" t="str" cm="1">
        <f t="array" aca="1" ref="A261" ca="1">IF($B261="","",IF(ISNUMBER(OFFSET(INDIRECT(ADDRESS(ROW(),COLUMN())),-7,0)),OFFSET(INDIRECT(ADDRESS(ROW(),COLUMN())),-7,0)+1,1))</f>
        <v/>
      </c>
      <c r="B261" s="88"/>
      <c r="C261" s="31"/>
      <c r="D261" s="20" t="s">
        <v>30</v>
      </c>
      <c r="E261" s="69" t="s">
        <v>29</v>
      </c>
      <c r="F261" s="21" t="s">
        <v>1</v>
      </c>
      <c r="G261" s="25"/>
      <c r="H261" s="54" t="str">
        <f t="shared" ref="H261" si="1225">IF($G261="","",IF($E261=1,ROUNDDOWN($G261*7.4/1000,0),ROUNDDOWN($G261*6/1000,0)))</f>
        <v/>
      </c>
      <c r="I261" s="55"/>
      <c r="J261" s="54" t="str">
        <f t="shared" ref="J261" si="1226">IF($G261="","",ROUNDDOWN($G261*2/1000,0))</f>
        <v/>
      </c>
      <c r="K261" s="55"/>
      <c r="L261" s="54" t="str">
        <f t="shared" ref="L261" si="1227">IF(G261="","",ROUNDDOWN($G261*2/1000,0))</f>
        <v/>
      </c>
      <c r="M261" s="123"/>
      <c r="N261" s="79" t="str">
        <f t="shared" ref="N261" si="1228">IF(AND($C261="",$C263=""),"",ABS($C261-$C263)+1)</f>
        <v/>
      </c>
      <c r="O261" s="81" t="str">
        <f t="shared" ref="O261" si="1229">REPLACE($O$7,1,2,"差１")</f>
        <v>差１</v>
      </c>
      <c r="P261" s="72" t="str">
        <f t="shared" ref="P261" si="1230">IF($I263="","",$I263*$N261)</f>
        <v/>
      </c>
      <c r="Q261" s="56" t="str">
        <f t="shared" ref="Q261" si="1231">IF($K263="","",$K263*$N261)</f>
        <v/>
      </c>
      <c r="R261" s="56" t="str">
        <f t="shared" ref="R261" si="1232">IF($M263="","",$M263*$N261)</f>
        <v/>
      </c>
      <c r="S261" s="67"/>
      <c r="U261" s="16"/>
      <c r="V261" s="16"/>
      <c r="W261" s="16"/>
      <c r="X261" s="16"/>
    </row>
    <row r="262" spans="1:24" ht="14.25" thickBot="1" x14ac:dyDescent="0.2">
      <c r="A262" s="63"/>
      <c r="B262" s="88"/>
      <c r="C262" s="75" t="s">
        <v>11</v>
      </c>
      <c r="D262" s="76"/>
      <c r="E262" s="70"/>
      <c r="F262" s="33" t="s">
        <v>2</v>
      </c>
      <c r="G262" s="26"/>
      <c r="H262" s="59" t="str">
        <f t="shared" ref="H262" si="1233">IF($G262="","",IF($E261=1,ROUNDDOWN($G262*7.4/1000,0),ROUNDDOWN($G262*6/1000,0)))</f>
        <v/>
      </c>
      <c r="I262" s="60"/>
      <c r="J262" s="59" t="str">
        <f t="shared" ref="J262" si="1234">IF(G262="","",ROUNDDOWN(G262*2/1000,0))</f>
        <v/>
      </c>
      <c r="K262" s="60"/>
      <c r="L262" s="59" t="str">
        <f t="shared" ref="L262" si="1235">IF($G262="","",ROUNDDOWN($G262*2/1000,0))</f>
        <v/>
      </c>
      <c r="M262" s="61"/>
      <c r="N262" s="80"/>
      <c r="O262" s="81"/>
      <c r="P262" s="73"/>
      <c r="Q262" s="57"/>
      <c r="R262" s="57"/>
      <c r="S262" s="67"/>
      <c r="U262" s="16"/>
      <c r="V262" s="16"/>
      <c r="W262" s="16"/>
      <c r="X262" s="16"/>
    </row>
    <row r="263" spans="1:24" ht="14.25" thickBot="1" x14ac:dyDescent="0.2">
      <c r="A263" s="63"/>
      <c r="B263" s="88"/>
      <c r="C263" s="34"/>
      <c r="D263" s="22" t="s">
        <v>30</v>
      </c>
      <c r="E263" s="71"/>
      <c r="F263" s="23" t="str">
        <f t="shared" ref="F263" si="1236">$O$9</f>
        <v>差１</v>
      </c>
      <c r="G263" s="7" t="str">
        <f t="shared" ref="G263" si="1237">IF(AND($G261="",$G262="",""),"",$G261-$G262)</f>
        <v/>
      </c>
      <c r="H263" s="8" t="s">
        <v>4</v>
      </c>
      <c r="I263" s="9" t="str">
        <f t="shared" ref="I263" si="1238">IF(AND($H261="",$H262=""),"",$H261-$H262)</f>
        <v/>
      </c>
      <c r="J263" s="8" t="s">
        <v>5</v>
      </c>
      <c r="K263" s="9" t="str">
        <f t="shared" ref="K263" si="1239">IF(AND($J261="",$J262=""),"",$J261-$J262)</f>
        <v/>
      </c>
      <c r="L263" s="10" t="s">
        <v>6</v>
      </c>
      <c r="M263" s="7" t="str">
        <f t="shared" ref="M263" si="1240">IF(AND($L261="",$L262=""),"",$L261-$L262)</f>
        <v/>
      </c>
      <c r="N263" s="122"/>
      <c r="O263" s="81"/>
      <c r="P263" s="74"/>
      <c r="Q263" s="58"/>
      <c r="R263" s="58"/>
      <c r="S263" s="67"/>
      <c r="U263" s="16"/>
      <c r="V263" s="16"/>
      <c r="W263" s="16"/>
      <c r="X263" s="16"/>
    </row>
    <row r="264" spans="1:24" ht="14.25" thickBot="1" x14ac:dyDescent="0.2">
      <c r="A264" s="63"/>
      <c r="B264" s="89"/>
      <c r="C264" s="31"/>
      <c r="D264" s="20" t="s">
        <v>30</v>
      </c>
      <c r="E264" s="69"/>
      <c r="F264" s="24" t="s">
        <v>1</v>
      </c>
      <c r="G264" s="26"/>
      <c r="H264" s="117" t="str">
        <f t="shared" ref="H264" si="1241">IF($G264="","",IF($E264=1,ROUNDDOWN($G264*7.4/1000,0),ROUNDDOWN($G264*6/1000,0)))</f>
        <v/>
      </c>
      <c r="I264" s="118"/>
      <c r="J264" s="117" t="str">
        <f t="shared" ref="J264:J265" si="1242">IF($G264="","",ROUNDDOWN($G264*2/1000,0))</f>
        <v/>
      </c>
      <c r="K264" s="118"/>
      <c r="L264" s="117" t="str">
        <f t="shared" ref="L264:L265" si="1243">IF($G264="","",ROUNDDOWN($G264*2/1000,0))</f>
        <v/>
      </c>
      <c r="M264" s="119"/>
      <c r="N264" s="79" t="str">
        <f t="shared" ref="N264" si="1244">IF(AND($C264="",$C266=""),"",ABS($C264-$C266)+1)</f>
        <v/>
      </c>
      <c r="O264" s="120" t="str">
        <f t="shared" ref="O264" si="1245">REPLACE($O$7,1,2,"差２")</f>
        <v>差２</v>
      </c>
      <c r="P264" s="77" t="str">
        <f>IF($I266="","",$I266*$N264)</f>
        <v/>
      </c>
      <c r="Q264" s="56" t="str">
        <f>IF($K266="","",$K266*$N264)</f>
        <v/>
      </c>
      <c r="R264" s="56" t="str">
        <f>IF($M266="","",$M266*$N264)</f>
        <v/>
      </c>
      <c r="S264" s="67"/>
      <c r="U264" s="16"/>
      <c r="V264" s="16"/>
      <c r="W264" s="16"/>
      <c r="X264" s="16"/>
    </row>
    <row r="265" spans="1:24" ht="14.25" thickBot="1" x14ac:dyDescent="0.2">
      <c r="A265" s="63"/>
      <c r="B265" s="90"/>
      <c r="C265" s="75" t="s">
        <v>11</v>
      </c>
      <c r="D265" s="76"/>
      <c r="E265" s="70"/>
      <c r="F265" s="33" t="s">
        <v>2</v>
      </c>
      <c r="G265" s="26"/>
      <c r="H265" s="59" t="str">
        <f t="shared" ref="H265" si="1246">IF($G264="","",IF($E264=1,ROUNDDOWN($G265*7.4/1000,0),ROUNDDOWN($G265*6/1000,0)))</f>
        <v/>
      </c>
      <c r="I265" s="60"/>
      <c r="J265" s="59" t="str">
        <f t="shared" si="1242"/>
        <v/>
      </c>
      <c r="K265" s="60"/>
      <c r="L265" s="59" t="str">
        <f t="shared" si="1243"/>
        <v/>
      </c>
      <c r="M265" s="61"/>
      <c r="N265" s="80"/>
      <c r="O265" s="120"/>
      <c r="P265" s="78"/>
      <c r="Q265" s="57"/>
      <c r="R265" s="57"/>
      <c r="S265" s="67"/>
      <c r="U265" s="16"/>
      <c r="V265" s="16"/>
      <c r="W265" s="16"/>
      <c r="X265" s="16"/>
    </row>
    <row r="266" spans="1:24" ht="14.25" thickBot="1" x14ac:dyDescent="0.2">
      <c r="A266" s="63"/>
      <c r="B266" s="90"/>
      <c r="C266" s="37"/>
      <c r="D266" s="38" t="s">
        <v>30</v>
      </c>
      <c r="E266" s="71"/>
      <c r="F266" s="39" t="str">
        <f t="shared" ref="F266" si="1247">$O$12</f>
        <v>差２</v>
      </c>
      <c r="G266" s="40" t="str">
        <f t="shared" ref="G266" si="1248">IF(AND($G264="",$G265=""),"",$G264-$G265)</f>
        <v/>
      </c>
      <c r="H266" s="41" t="s">
        <v>4</v>
      </c>
      <c r="I266" s="42" t="str">
        <f t="shared" ref="I266" si="1249">IF(AND($H264="",$H265=""),"",$H264-$H265)</f>
        <v/>
      </c>
      <c r="J266" s="41" t="s">
        <v>5</v>
      </c>
      <c r="K266" s="42" t="str">
        <f t="shared" ref="K266" si="1250">IF(AND($J264="",$J265=""),"",$J264-$J265)</f>
        <v/>
      </c>
      <c r="L266" s="43" t="s">
        <v>6</v>
      </c>
      <c r="M266" s="40" t="str">
        <f t="shared" ref="M266" si="1251">IF(AND($L264="",$L265=""),"",$L264-$L265)</f>
        <v/>
      </c>
      <c r="N266" s="80"/>
      <c r="O266" s="121"/>
      <c r="P266" s="78"/>
      <c r="Q266" s="58"/>
      <c r="R266" s="58"/>
      <c r="S266" s="68"/>
      <c r="U266" s="16"/>
      <c r="V266" s="16"/>
      <c r="W266" s="16"/>
      <c r="X266" s="16"/>
    </row>
    <row r="267" spans="1:24" ht="15" thickTop="1" thickBot="1" x14ac:dyDescent="0.2">
      <c r="A267" s="64"/>
      <c r="B267" s="98" t="s">
        <v>18</v>
      </c>
      <c r="C267" s="99"/>
      <c r="D267" s="99"/>
      <c r="E267" s="99"/>
      <c r="F267" s="99"/>
      <c r="G267" s="99"/>
      <c r="H267" s="99"/>
      <c r="I267" s="99"/>
      <c r="J267" s="99"/>
      <c r="K267" s="99"/>
      <c r="L267" s="99"/>
      <c r="M267" s="99"/>
      <c r="N267" s="99"/>
      <c r="O267" s="100"/>
      <c r="P267" s="44" t="str">
        <f t="shared" ref="P267" si="1252">IF(AND($P261="",$P264=""),"",SUM($P261:$P264))</f>
        <v/>
      </c>
      <c r="Q267" s="45" t="str">
        <f t="shared" ref="Q267" si="1253">IF(AND(Q261="",Q264=""),"",SUM(Q261:Q264))</f>
        <v/>
      </c>
      <c r="R267" s="45" t="str">
        <f t="shared" ref="R267" si="1254">IF(AND($R261="",$R264=""),"",SUM($R261:$R264))</f>
        <v/>
      </c>
      <c r="S267" s="46" t="str">
        <f t="shared" ref="S267" si="1255">IF(AND($P267="",$Q267="",$R267=""),"",SUM($P267:$R267))</f>
        <v/>
      </c>
      <c r="T267" s="50">
        <v>37</v>
      </c>
      <c r="U267" s="51" t="str">
        <f t="shared" ref="U267" si="1256">P267</f>
        <v/>
      </c>
      <c r="V267" s="51" t="str">
        <f t="shared" ref="V267" si="1257">Q267</f>
        <v/>
      </c>
      <c r="W267" s="51" t="str">
        <f t="shared" ref="W267" si="1258">R267</f>
        <v/>
      </c>
      <c r="X267" s="51" t="str">
        <f t="shared" ref="X267" si="1259">S267</f>
        <v/>
      </c>
    </row>
    <row r="268" spans="1:24" ht="14.25" thickBot="1" x14ac:dyDescent="0.2">
      <c r="A268" s="62" t="str" cm="1">
        <f t="array" aca="1" ref="A268" ca="1">IF($B268="","",IF(ISNUMBER(OFFSET(INDIRECT(ADDRESS(ROW(),COLUMN())),-7,0)),OFFSET(INDIRECT(ADDRESS(ROW(),COLUMN())),-7,0)+1,1))</f>
        <v/>
      </c>
      <c r="B268" s="88"/>
      <c r="C268" s="31"/>
      <c r="D268" s="20" t="s">
        <v>30</v>
      </c>
      <c r="E268" s="69" t="s">
        <v>29</v>
      </c>
      <c r="F268" s="21" t="s">
        <v>1</v>
      </c>
      <c r="G268" s="25"/>
      <c r="H268" s="54" t="str">
        <f t="shared" ref="H268" si="1260">IF($G268="","",IF($E268=1,ROUNDDOWN($G268*7.4/1000,0),ROUNDDOWN($G268*6/1000,0)))</f>
        <v/>
      </c>
      <c r="I268" s="55"/>
      <c r="J268" s="54" t="str">
        <f t="shared" ref="J268" si="1261">IF($G268="","",ROUNDDOWN($G268*2/1000,0))</f>
        <v/>
      </c>
      <c r="K268" s="55"/>
      <c r="L268" s="54" t="str">
        <f t="shared" ref="L268" si="1262">IF(G268="","",ROUNDDOWN($G268*2/1000,0))</f>
        <v/>
      </c>
      <c r="M268" s="123"/>
      <c r="N268" s="79" t="str">
        <f t="shared" ref="N268" si="1263">IF(AND($C268="",$C270=""),"",ABS($C268-$C270)+1)</f>
        <v/>
      </c>
      <c r="O268" s="81" t="str">
        <f t="shared" ref="O268" si="1264">REPLACE($O$7,1,2,"差１")</f>
        <v>差１</v>
      </c>
      <c r="P268" s="72" t="str">
        <f t="shared" ref="P268" si="1265">IF($I270="","",$I270*$N268)</f>
        <v/>
      </c>
      <c r="Q268" s="56" t="str">
        <f t="shared" ref="Q268" si="1266">IF($K270="","",$K270*$N268)</f>
        <v/>
      </c>
      <c r="R268" s="56" t="str">
        <f t="shared" ref="R268" si="1267">IF($M270="","",$M270*$N268)</f>
        <v/>
      </c>
      <c r="S268" s="67"/>
      <c r="U268" s="16"/>
      <c r="V268" s="16"/>
      <c r="W268" s="16"/>
      <c r="X268" s="16"/>
    </row>
    <row r="269" spans="1:24" ht="14.25" thickBot="1" x14ac:dyDescent="0.2">
      <c r="A269" s="63"/>
      <c r="B269" s="88"/>
      <c r="C269" s="75" t="s">
        <v>11</v>
      </c>
      <c r="D269" s="76"/>
      <c r="E269" s="70"/>
      <c r="F269" s="33" t="s">
        <v>2</v>
      </c>
      <c r="G269" s="26"/>
      <c r="H269" s="59" t="str">
        <f t="shared" ref="H269" si="1268">IF($G269="","",IF($E268=1,ROUNDDOWN($G269*7.4/1000,0),ROUNDDOWN($G269*6/1000,0)))</f>
        <v/>
      </c>
      <c r="I269" s="60"/>
      <c r="J269" s="59" t="str">
        <f t="shared" ref="J269" si="1269">IF(G269="","",ROUNDDOWN(G269*2/1000,0))</f>
        <v/>
      </c>
      <c r="K269" s="60"/>
      <c r="L269" s="59" t="str">
        <f t="shared" ref="L269" si="1270">IF($G269="","",ROUNDDOWN($G269*2/1000,0))</f>
        <v/>
      </c>
      <c r="M269" s="61"/>
      <c r="N269" s="80"/>
      <c r="O269" s="81"/>
      <c r="P269" s="73"/>
      <c r="Q269" s="57"/>
      <c r="R269" s="57"/>
      <c r="S269" s="67"/>
      <c r="U269" s="16"/>
      <c r="V269" s="16"/>
      <c r="W269" s="16"/>
      <c r="X269" s="16"/>
    </row>
    <row r="270" spans="1:24" ht="14.25" thickBot="1" x14ac:dyDescent="0.2">
      <c r="A270" s="63"/>
      <c r="B270" s="88"/>
      <c r="C270" s="34"/>
      <c r="D270" s="22" t="s">
        <v>30</v>
      </c>
      <c r="E270" s="71"/>
      <c r="F270" s="23" t="str">
        <f t="shared" ref="F270" si="1271">$O$9</f>
        <v>差１</v>
      </c>
      <c r="G270" s="7" t="str">
        <f t="shared" ref="G270" si="1272">IF(AND($G268="",$G269="",""),"",$G268-$G269)</f>
        <v/>
      </c>
      <c r="H270" s="8" t="s">
        <v>4</v>
      </c>
      <c r="I270" s="9" t="str">
        <f t="shared" ref="I270" si="1273">IF(AND($H268="",$H269=""),"",$H268-$H269)</f>
        <v/>
      </c>
      <c r="J270" s="8" t="s">
        <v>5</v>
      </c>
      <c r="K270" s="9" t="str">
        <f t="shared" ref="K270" si="1274">IF(AND($J268="",$J269=""),"",$J268-$J269)</f>
        <v/>
      </c>
      <c r="L270" s="10" t="s">
        <v>6</v>
      </c>
      <c r="M270" s="7" t="str">
        <f t="shared" ref="M270" si="1275">IF(AND($L268="",$L269=""),"",$L268-$L269)</f>
        <v/>
      </c>
      <c r="N270" s="122"/>
      <c r="O270" s="81"/>
      <c r="P270" s="74"/>
      <c r="Q270" s="58"/>
      <c r="R270" s="58"/>
      <c r="S270" s="67"/>
      <c r="U270" s="16"/>
      <c r="V270" s="16"/>
      <c r="W270" s="16"/>
      <c r="X270" s="16"/>
    </row>
    <row r="271" spans="1:24" ht="14.25" thickBot="1" x14ac:dyDescent="0.2">
      <c r="A271" s="63"/>
      <c r="B271" s="89"/>
      <c r="C271" s="31"/>
      <c r="D271" s="20" t="s">
        <v>30</v>
      </c>
      <c r="E271" s="69"/>
      <c r="F271" s="24" t="s">
        <v>1</v>
      </c>
      <c r="G271" s="26"/>
      <c r="H271" s="117" t="str">
        <f t="shared" ref="H271" si="1276">IF($G271="","",IF($E271=1,ROUNDDOWN($G271*7.4/1000,0),ROUNDDOWN($G271*6/1000,0)))</f>
        <v/>
      </c>
      <c r="I271" s="118"/>
      <c r="J271" s="117" t="str">
        <f t="shared" ref="J271:J272" si="1277">IF($G271="","",ROUNDDOWN($G271*2/1000,0))</f>
        <v/>
      </c>
      <c r="K271" s="118"/>
      <c r="L271" s="117" t="str">
        <f t="shared" ref="L271:L272" si="1278">IF($G271="","",ROUNDDOWN($G271*2/1000,0))</f>
        <v/>
      </c>
      <c r="M271" s="119"/>
      <c r="N271" s="79" t="str">
        <f t="shared" ref="N271" si="1279">IF(AND($C271="",$C273=""),"",ABS($C271-$C273)+1)</f>
        <v/>
      </c>
      <c r="O271" s="120" t="str">
        <f t="shared" ref="O271" si="1280">REPLACE($O$7,1,2,"差２")</f>
        <v>差２</v>
      </c>
      <c r="P271" s="77" t="str">
        <f>IF($I273="","",$I273*$N271)</f>
        <v/>
      </c>
      <c r="Q271" s="56" t="str">
        <f>IF($K273="","",$K273*$N271)</f>
        <v/>
      </c>
      <c r="R271" s="56" t="str">
        <f>IF($M273="","",$M273*$N271)</f>
        <v/>
      </c>
      <c r="S271" s="67"/>
      <c r="U271" s="16"/>
      <c r="V271" s="16"/>
      <c r="W271" s="16"/>
      <c r="X271" s="16"/>
    </row>
    <row r="272" spans="1:24" ht="14.25" thickBot="1" x14ac:dyDescent="0.2">
      <c r="A272" s="63"/>
      <c r="B272" s="90"/>
      <c r="C272" s="75" t="s">
        <v>11</v>
      </c>
      <c r="D272" s="76"/>
      <c r="E272" s="70"/>
      <c r="F272" s="33" t="s">
        <v>2</v>
      </c>
      <c r="G272" s="26"/>
      <c r="H272" s="59" t="str">
        <f t="shared" ref="H272" si="1281">IF($G271="","",IF($E271=1,ROUNDDOWN($G272*7.4/1000,0),ROUNDDOWN($G272*6/1000,0)))</f>
        <v/>
      </c>
      <c r="I272" s="60"/>
      <c r="J272" s="59" t="str">
        <f t="shared" si="1277"/>
        <v/>
      </c>
      <c r="K272" s="60"/>
      <c r="L272" s="59" t="str">
        <f t="shared" si="1278"/>
        <v/>
      </c>
      <c r="M272" s="61"/>
      <c r="N272" s="80"/>
      <c r="O272" s="120"/>
      <c r="P272" s="78"/>
      <c r="Q272" s="57"/>
      <c r="R272" s="57"/>
      <c r="S272" s="67"/>
      <c r="U272" s="16"/>
      <c r="V272" s="16"/>
      <c r="W272" s="16"/>
      <c r="X272" s="16"/>
    </row>
    <row r="273" spans="1:24" ht="14.25" thickBot="1" x14ac:dyDescent="0.2">
      <c r="A273" s="63"/>
      <c r="B273" s="90"/>
      <c r="C273" s="37"/>
      <c r="D273" s="38" t="s">
        <v>30</v>
      </c>
      <c r="E273" s="71"/>
      <c r="F273" s="39" t="str">
        <f t="shared" ref="F273" si="1282">$O$12</f>
        <v>差２</v>
      </c>
      <c r="G273" s="40" t="str">
        <f t="shared" ref="G273" si="1283">IF(AND($G271="",$G272=""),"",$G271-$G272)</f>
        <v/>
      </c>
      <c r="H273" s="41" t="s">
        <v>4</v>
      </c>
      <c r="I273" s="42" t="str">
        <f t="shared" ref="I273" si="1284">IF(AND($H271="",$H272=""),"",$H271-$H272)</f>
        <v/>
      </c>
      <c r="J273" s="41" t="s">
        <v>5</v>
      </c>
      <c r="K273" s="42" t="str">
        <f t="shared" ref="K273" si="1285">IF(AND($J271="",$J272=""),"",$J271-$J272)</f>
        <v/>
      </c>
      <c r="L273" s="43" t="s">
        <v>6</v>
      </c>
      <c r="M273" s="40" t="str">
        <f t="shared" ref="M273" si="1286">IF(AND($L271="",$L272=""),"",$L271-$L272)</f>
        <v/>
      </c>
      <c r="N273" s="80"/>
      <c r="O273" s="121"/>
      <c r="P273" s="78"/>
      <c r="Q273" s="58"/>
      <c r="R273" s="58"/>
      <c r="S273" s="68"/>
      <c r="U273" s="16"/>
      <c r="V273" s="16"/>
      <c r="W273" s="16"/>
      <c r="X273" s="16"/>
    </row>
    <row r="274" spans="1:24" ht="15" thickTop="1" thickBot="1" x14ac:dyDescent="0.2">
      <c r="A274" s="64"/>
      <c r="B274" s="98" t="s">
        <v>18</v>
      </c>
      <c r="C274" s="99"/>
      <c r="D274" s="99"/>
      <c r="E274" s="99"/>
      <c r="F274" s="99"/>
      <c r="G274" s="99"/>
      <c r="H274" s="99"/>
      <c r="I274" s="99"/>
      <c r="J274" s="99"/>
      <c r="K274" s="99"/>
      <c r="L274" s="99"/>
      <c r="M274" s="99"/>
      <c r="N274" s="99"/>
      <c r="O274" s="100"/>
      <c r="P274" s="44" t="str">
        <f t="shared" ref="P274" si="1287">IF(AND($P268="",$P271=""),"",SUM($P268:$P271))</f>
        <v/>
      </c>
      <c r="Q274" s="45" t="str">
        <f t="shared" ref="Q274" si="1288">IF(AND(Q268="",Q271=""),"",SUM(Q268:Q271))</f>
        <v/>
      </c>
      <c r="R274" s="45" t="str">
        <f t="shared" ref="R274" si="1289">IF(AND($R268="",$R271=""),"",SUM($R268:$R271))</f>
        <v/>
      </c>
      <c r="S274" s="46" t="str">
        <f t="shared" ref="S274" si="1290">IF(AND($P274="",$Q274="",$R274=""),"",SUM($P274:$R274))</f>
        <v/>
      </c>
      <c r="T274" s="50">
        <v>38</v>
      </c>
      <c r="U274" s="51" t="str">
        <f t="shared" ref="U274" si="1291">P274</f>
        <v/>
      </c>
      <c r="V274" s="51" t="str">
        <f t="shared" ref="V274" si="1292">Q274</f>
        <v/>
      </c>
      <c r="W274" s="51" t="str">
        <f t="shared" ref="W274" si="1293">R274</f>
        <v/>
      </c>
      <c r="X274" s="51" t="str">
        <f t="shared" ref="X274" si="1294">S274</f>
        <v/>
      </c>
    </row>
    <row r="275" spans="1:24" ht="14.25" thickBot="1" x14ac:dyDescent="0.2">
      <c r="A275" s="62" t="str" cm="1">
        <f t="array" aca="1" ref="A275" ca="1">IF($B275="","",IF(ISNUMBER(OFFSET(INDIRECT(ADDRESS(ROW(),COLUMN())),-7,0)),OFFSET(INDIRECT(ADDRESS(ROW(),COLUMN())),-7,0)+1,1))</f>
        <v/>
      </c>
      <c r="B275" s="88"/>
      <c r="C275" s="31"/>
      <c r="D275" s="20" t="s">
        <v>30</v>
      </c>
      <c r="E275" s="69" t="s">
        <v>29</v>
      </c>
      <c r="F275" s="21" t="s">
        <v>1</v>
      </c>
      <c r="G275" s="25"/>
      <c r="H275" s="54" t="str">
        <f t="shared" ref="H275" si="1295">IF($G275="","",IF($E275=1,ROUNDDOWN($G275*7.4/1000,0),ROUNDDOWN($G275*6/1000,0)))</f>
        <v/>
      </c>
      <c r="I275" s="55"/>
      <c r="J275" s="54" t="str">
        <f t="shared" ref="J275" si="1296">IF($G275="","",ROUNDDOWN($G275*2/1000,0))</f>
        <v/>
      </c>
      <c r="K275" s="55"/>
      <c r="L275" s="54" t="str">
        <f t="shared" ref="L275" si="1297">IF(G275="","",ROUNDDOWN($G275*2/1000,0))</f>
        <v/>
      </c>
      <c r="M275" s="123"/>
      <c r="N275" s="79" t="str">
        <f t="shared" ref="N275" si="1298">IF(AND($C275="",$C277=""),"",ABS($C275-$C277)+1)</f>
        <v/>
      </c>
      <c r="O275" s="81" t="str">
        <f t="shared" ref="O275" si="1299">REPLACE($O$7,1,2,"差１")</f>
        <v>差１</v>
      </c>
      <c r="P275" s="72" t="str">
        <f t="shared" ref="P275" si="1300">IF($I277="","",$I277*$N275)</f>
        <v/>
      </c>
      <c r="Q275" s="56" t="str">
        <f t="shared" ref="Q275" si="1301">IF($K277="","",$K277*$N275)</f>
        <v/>
      </c>
      <c r="R275" s="56" t="str">
        <f t="shared" ref="R275" si="1302">IF($M277="","",$M277*$N275)</f>
        <v/>
      </c>
      <c r="S275" s="67"/>
      <c r="U275" s="16"/>
      <c r="V275" s="16"/>
      <c r="W275" s="16"/>
      <c r="X275" s="16"/>
    </row>
    <row r="276" spans="1:24" ht="14.25" thickBot="1" x14ac:dyDescent="0.2">
      <c r="A276" s="63"/>
      <c r="B276" s="88"/>
      <c r="C276" s="75" t="s">
        <v>11</v>
      </c>
      <c r="D276" s="76"/>
      <c r="E276" s="70"/>
      <c r="F276" s="33" t="s">
        <v>2</v>
      </c>
      <c r="G276" s="26"/>
      <c r="H276" s="59" t="str">
        <f t="shared" ref="H276" si="1303">IF($G276="","",IF($E275=1,ROUNDDOWN($G276*7.4/1000,0),ROUNDDOWN($G276*6/1000,0)))</f>
        <v/>
      </c>
      <c r="I276" s="60"/>
      <c r="J276" s="59" t="str">
        <f t="shared" ref="J276" si="1304">IF(G276="","",ROUNDDOWN(G276*2/1000,0))</f>
        <v/>
      </c>
      <c r="K276" s="60"/>
      <c r="L276" s="59" t="str">
        <f t="shared" ref="L276" si="1305">IF($G276="","",ROUNDDOWN($G276*2/1000,0))</f>
        <v/>
      </c>
      <c r="M276" s="61"/>
      <c r="N276" s="80"/>
      <c r="O276" s="81"/>
      <c r="P276" s="73"/>
      <c r="Q276" s="57"/>
      <c r="R276" s="57"/>
      <c r="S276" s="67"/>
      <c r="U276" s="16"/>
      <c r="V276" s="16"/>
      <c r="W276" s="16"/>
      <c r="X276" s="16"/>
    </row>
    <row r="277" spans="1:24" ht="14.25" thickBot="1" x14ac:dyDescent="0.2">
      <c r="A277" s="63"/>
      <c r="B277" s="88"/>
      <c r="C277" s="34"/>
      <c r="D277" s="22" t="s">
        <v>30</v>
      </c>
      <c r="E277" s="71"/>
      <c r="F277" s="23" t="str">
        <f t="shared" ref="F277" si="1306">$O$9</f>
        <v>差１</v>
      </c>
      <c r="G277" s="7" t="str">
        <f t="shared" ref="G277" si="1307">IF(AND($G275="",$G276="",""),"",$G275-$G276)</f>
        <v/>
      </c>
      <c r="H277" s="8" t="s">
        <v>4</v>
      </c>
      <c r="I277" s="9" t="str">
        <f t="shared" ref="I277" si="1308">IF(AND($H275="",$H276=""),"",$H275-$H276)</f>
        <v/>
      </c>
      <c r="J277" s="8" t="s">
        <v>5</v>
      </c>
      <c r="K277" s="9" t="str">
        <f t="shared" ref="K277" si="1309">IF(AND($J275="",$J276=""),"",$J275-$J276)</f>
        <v/>
      </c>
      <c r="L277" s="10" t="s">
        <v>6</v>
      </c>
      <c r="M277" s="7" t="str">
        <f t="shared" ref="M277" si="1310">IF(AND($L275="",$L276=""),"",$L275-$L276)</f>
        <v/>
      </c>
      <c r="N277" s="122"/>
      <c r="O277" s="81"/>
      <c r="P277" s="74"/>
      <c r="Q277" s="58"/>
      <c r="R277" s="58"/>
      <c r="S277" s="67"/>
      <c r="U277" s="16"/>
      <c r="V277" s="16"/>
      <c r="W277" s="16"/>
      <c r="X277" s="16"/>
    </row>
    <row r="278" spans="1:24" ht="14.25" thickBot="1" x14ac:dyDescent="0.2">
      <c r="A278" s="63"/>
      <c r="B278" s="89"/>
      <c r="C278" s="31"/>
      <c r="D278" s="20" t="s">
        <v>30</v>
      </c>
      <c r="E278" s="69"/>
      <c r="F278" s="24" t="s">
        <v>1</v>
      </c>
      <c r="G278" s="26"/>
      <c r="H278" s="117" t="str">
        <f t="shared" ref="H278" si="1311">IF($G278="","",IF($E278=1,ROUNDDOWN($G278*7.4/1000,0),ROUNDDOWN($G278*6/1000,0)))</f>
        <v/>
      </c>
      <c r="I278" s="118"/>
      <c r="J278" s="117" t="str">
        <f t="shared" ref="J278:J279" si="1312">IF($G278="","",ROUNDDOWN($G278*2/1000,0))</f>
        <v/>
      </c>
      <c r="K278" s="118"/>
      <c r="L278" s="117" t="str">
        <f t="shared" ref="L278:L279" si="1313">IF($G278="","",ROUNDDOWN($G278*2/1000,0))</f>
        <v/>
      </c>
      <c r="M278" s="119"/>
      <c r="N278" s="79" t="str">
        <f t="shared" ref="N278" si="1314">IF(AND($C278="",$C280=""),"",ABS($C278-$C280)+1)</f>
        <v/>
      </c>
      <c r="O278" s="120" t="str">
        <f t="shared" ref="O278" si="1315">REPLACE($O$7,1,2,"差２")</f>
        <v>差２</v>
      </c>
      <c r="P278" s="77" t="str">
        <f>IF($I280="","",$I280*$N278)</f>
        <v/>
      </c>
      <c r="Q278" s="56" t="str">
        <f>IF($K280="","",$K280*$N278)</f>
        <v/>
      </c>
      <c r="R278" s="56" t="str">
        <f>IF($M280="","",$M280*$N278)</f>
        <v/>
      </c>
      <c r="S278" s="67"/>
      <c r="U278" s="16"/>
      <c r="V278" s="16"/>
      <c r="W278" s="16"/>
      <c r="X278" s="16"/>
    </row>
    <row r="279" spans="1:24" ht="14.25" thickBot="1" x14ac:dyDescent="0.2">
      <c r="A279" s="63"/>
      <c r="B279" s="90"/>
      <c r="C279" s="75" t="s">
        <v>11</v>
      </c>
      <c r="D279" s="76"/>
      <c r="E279" s="70"/>
      <c r="F279" s="33" t="s">
        <v>2</v>
      </c>
      <c r="G279" s="26"/>
      <c r="H279" s="59" t="str">
        <f t="shared" ref="H279" si="1316">IF($G278="","",IF($E278=1,ROUNDDOWN($G279*7.4/1000,0),ROUNDDOWN($G279*6/1000,0)))</f>
        <v/>
      </c>
      <c r="I279" s="60"/>
      <c r="J279" s="59" t="str">
        <f t="shared" si="1312"/>
        <v/>
      </c>
      <c r="K279" s="60"/>
      <c r="L279" s="59" t="str">
        <f t="shared" si="1313"/>
        <v/>
      </c>
      <c r="M279" s="61"/>
      <c r="N279" s="80"/>
      <c r="O279" s="120"/>
      <c r="P279" s="78"/>
      <c r="Q279" s="57"/>
      <c r="R279" s="57"/>
      <c r="S279" s="67"/>
      <c r="U279" s="16"/>
      <c r="V279" s="16"/>
      <c r="W279" s="16"/>
      <c r="X279" s="16"/>
    </row>
    <row r="280" spans="1:24" ht="14.25" thickBot="1" x14ac:dyDescent="0.2">
      <c r="A280" s="63"/>
      <c r="B280" s="90"/>
      <c r="C280" s="37"/>
      <c r="D280" s="38" t="s">
        <v>30</v>
      </c>
      <c r="E280" s="71"/>
      <c r="F280" s="39" t="str">
        <f t="shared" ref="F280" si="1317">$O$12</f>
        <v>差２</v>
      </c>
      <c r="G280" s="40" t="str">
        <f t="shared" ref="G280" si="1318">IF(AND($G278="",$G279=""),"",$G278-$G279)</f>
        <v/>
      </c>
      <c r="H280" s="41" t="s">
        <v>4</v>
      </c>
      <c r="I280" s="42" t="str">
        <f t="shared" ref="I280" si="1319">IF(AND($H278="",$H279=""),"",$H278-$H279)</f>
        <v/>
      </c>
      <c r="J280" s="41" t="s">
        <v>5</v>
      </c>
      <c r="K280" s="42" t="str">
        <f t="shared" ref="K280" si="1320">IF(AND($J278="",$J279=""),"",$J278-$J279)</f>
        <v/>
      </c>
      <c r="L280" s="43" t="s">
        <v>6</v>
      </c>
      <c r="M280" s="40" t="str">
        <f t="shared" ref="M280" si="1321">IF(AND($L278="",$L279=""),"",$L278-$L279)</f>
        <v/>
      </c>
      <c r="N280" s="80"/>
      <c r="O280" s="121"/>
      <c r="P280" s="78"/>
      <c r="Q280" s="58"/>
      <c r="R280" s="58"/>
      <c r="S280" s="68"/>
      <c r="U280" s="16"/>
      <c r="V280" s="16"/>
      <c r="W280" s="16"/>
      <c r="X280" s="16"/>
    </row>
    <row r="281" spans="1:24" ht="15" thickTop="1" thickBot="1" x14ac:dyDescent="0.2">
      <c r="A281" s="64"/>
      <c r="B281" s="98" t="s">
        <v>18</v>
      </c>
      <c r="C281" s="99"/>
      <c r="D281" s="99"/>
      <c r="E281" s="99"/>
      <c r="F281" s="99"/>
      <c r="G281" s="99"/>
      <c r="H281" s="99"/>
      <c r="I281" s="99"/>
      <c r="J281" s="99"/>
      <c r="K281" s="99"/>
      <c r="L281" s="99"/>
      <c r="M281" s="99"/>
      <c r="N281" s="99"/>
      <c r="O281" s="100"/>
      <c r="P281" s="44" t="str">
        <f t="shared" ref="P281" si="1322">IF(AND($P275="",$P278=""),"",SUM($P275:$P278))</f>
        <v/>
      </c>
      <c r="Q281" s="45" t="str">
        <f t="shared" ref="Q281" si="1323">IF(AND(Q275="",Q278=""),"",SUM(Q275:Q278))</f>
        <v/>
      </c>
      <c r="R281" s="45" t="str">
        <f t="shared" ref="R281" si="1324">IF(AND($R275="",$R278=""),"",SUM($R275:$R278))</f>
        <v/>
      </c>
      <c r="S281" s="46" t="str">
        <f t="shared" ref="S281" si="1325">IF(AND($P281="",$Q281="",$R281=""),"",SUM($P281:$R281))</f>
        <v/>
      </c>
      <c r="T281" s="50">
        <v>39</v>
      </c>
      <c r="U281" s="51" t="str">
        <f t="shared" ref="U281" si="1326">P281</f>
        <v/>
      </c>
      <c r="V281" s="51" t="str">
        <f t="shared" ref="V281" si="1327">Q281</f>
        <v/>
      </c>
      <c r="W281" s="51" t="str">
        <f t="shared" ref="W281" si="1328">R281</f>
        <v/>
      </c>
      <c r="X281" s="51" t="str">
        <f t="shared" ref="X281" si="1329">S281</f>
        <v/>
      </c>
    </row>
    <row r="282" spans="1:24" ht="14.25" thickBot="1" x14ac:dyDescent="0.2">
      <c r="A282" s="62" t="str" cm="1">
        <f t="array" aca="1" ref="A282" ca="1">IF($B282="","",IF(ISNUMBER(OFFSET(INDIRECT(ADDRESS(ROW(),COLUMN())),-7,0)),OFFSET(INDIRECT(ADDRESS(ROW(),COLUMN())),-7,0)+1,1))</f>
        <v/>
      </c>
      <c r="B282" s="88"/>
      <c r="C282" s="31"/>
      <c r="D282" s="20" t="s">
        <v>30</v>
      </c>
      <c r="E282" s="69" t="s">
        <v>29</v>
      </c>
      <c r="F282" s="21" t="s">
        <v>1</v>
      </c>
      <c r="G282" s="25"/>
      <c r="H282" s="54" t="str">
        <f t="shared" ref="H282" si="1330">IF($G282="","",IF($E282=1,ROUNDDOWN($G282*7.4/1000,0),ROUNDDOWN($G282*6/1000,0)))</f>
        <v/>
      </c>
      <c r="I282" s="55"/>
      <c r="J282" s="54" t="str">
        <f t="shared" ref="J282" si="1331">IF($G282="","",ROUNDDOWN($G282*2/1000,0))</f>
        <v/>
      </c>
      <c r="K282" s="55"/>
      <c r="L282" s="54" t="str">
        <f t="shared" ref="L282" si="1332">IF(G282="","",ROUNDDOWN($G282*2/1000,0))</f>
        <v/>
      </c>
      <c r="M282" s="123"/>
      <c r="N282" s="79" t="str">
        <f t="shared" ref="N282" si="1333">IF(AND($C282="",$C284=""),"",ABS($C282-$C284)+1)</f>
        <v/>
      </c>
      <c r="O282" s="81" t="str">
        <f t="shared" ref="O282" si="1334">REPLACE($O$7,1,2,"差１")</f>
        <v>差１</v>
      </c>
      <c r="P282" s="72" t="str">
        <f t="shared" ref="P282" si="1335">IF($I284="","",$I284*$N282)</f>
        <v/>
      </c>
      <c r="Q282" s="56" t="str">
        <f t="shared" ref="Q282" si="1336">IF($K284="","",$K284*$N282)</f>
        <v/>
      </c>
      <c r="R282" s="56" t="str">
        <f t="shared" ref="R282" si="1337">IF($M284="","",$M284*$N282)</f>
        <v/>
      </c>
      <c r="S282" s="67"/>
      <c r="U282" s="16"/>
      <c r="V282" s="16"/>
      <c r="W282" s="16"/>
      <c r="X282" s="16"/>
    </row>
    <row r="283" spans="1:24" ht="14.25" thickBot="1" x14ac:dyDescent="0.2">
      <c r="A283" s="63"/>
      <c r="B283" s="88"/>
      <c r="C283" s="75" t="s">
        <v>11</v>
      </c>
      <c r="D283" s="76"/>
      <c r="E283" s="70"/>
      <c r="F283" s="33" t="s">
        <v>2</v>
      </c>
      <c r="G283" s="26"/>
      <c r="H283" s="59" t="str">
        <f t="shared" ref="H283" si="1338">IF($G283="","",IF($E282=1,ROUNDDOWN($G283*7.4/1000,0),ROUNDDOWN($G283*6/1000,0)))</f>
        <v/>
      </c>
      <c r="I283" s="60"/>
      <c r="J283" s="59" t="str">
        <f t="shared" ref="J283" si="1339">IF(G283="","",ROUNDDOWN(G283*2/1000,0))</f>
        <v/>
      </c>
      <c r="K283" s="60"/>
      <c r="L283" s="59" t="str">
        <f t="shared" ref="L283" si="1340">IF($G283="","",ROUNDDOWN($G283*2/1000,0))</f>
        <v/>
      </c>
      <c r="M283" s="61"/>
      <c r="N283" s="80"/>
      <c r="O283" s="81"/>
      <c r="P283" s="73"/>
      <c r="Q283" s="57"/>
      <c r="R283" s="57"/>
      <c r="S283" s="67"/>
      <c r="U283" s="16"/>
      <c r="V283" s="16"/>
      <c r="W283" s="16"/>
      <c r="X283" s="16"/>
    </row>
    <row r="284" spans="1:24" ht="14.25" thickBot="1" x14ac:dyDescent="0.2">
      <c r="A284" s="63"/>
      <c r="B284" s="88"/>
      <c r="C284" s="34"/>
      <c r="D284" s="22" t="s">
        <v>30</v>
      </c>
      <c r="E284" s="71"/>
      <c r="F284" s="23" t="str">
        <f t="shared" ref="F284" si="1341">$O$9</f>
        <v>差１</v>
      </c>
      <c r="G284" s="7" t="str">
        <f t="shared" ref="G284" si="1342">IF(AND($G282="",$G283="",""),"",$G282-$G283)</f>
        <v/>
      </c>
      <c r="H284" s="8" t="s">
        <v>4</v>
      </c>
      <c r="I284" s="9" t="str">
        <f t="shared" ref="I284" si="1343">IF(AND($H282="",$H283=""),"",$H282-$H283)</f>
        <v/>
      </c>
      <c r="J284" s="8" t="s">
        <v>5</v>
      </c>
      <c r="K284" s="9" t="str">
        <f t="shared" ref="K284" si="1344">IF(AND($J282="",$J283=""),"",$J282-$J283)</f>
        <v/>
      </c>
      <c r="L284" s="10" t="s">
        <v>6</v>
      </c>
      <c r="M284" s="7" t="str">
        <f t="shared" ref="M284" si="1345">IF(AND($L282="",$L283=""),"",$L282-$L283)</f>
        <v/>
      </c>
      <c r="N284" s="122"/>
      <c r="O284" s="81"/>
      <c r="P284" s="74"/>
      <c r="Q284" s="58"/>
      <c r="R284" s="58"/>
      <c r="S284" s="67"/>
      <c r="U284" s="16"/>
      <c r="V284" s="16"/>
      <c r="W284" s="16"/>
      <c r="X284" s="16"/>
    </row>
    <row r="285" spans="1:24" ht="14.25" thickBot="1" x14ac:dyDescent="0.2">
      <c r="A285" s="63"/>
      <c r="B285" s="89"/>
      <c r="C285" s="31"/>
      <c r="D285" s="20" t="s">
        <v>30</v>
      </c>
      <c r="E285" s="69"/>
      <c r="F285" s="24" t="s">
        <v>1</v>
      </c>
      <c r="G285" s="26"/>
      <c r="H285" s="117" t="str">
        <f t="shared" ref="H285" si="1346">IF($G285="","",IF($E285=1,ROUNDDOWN($G285*7.4/1000,0),ROUNDDOWN($G285*6/1000,0)))</f>
        <v/>
      </c>
      <c r="I285" s="118"/>
      <c r="J285" s="117" t="str">
        <f t="shared" ref="J285:J286" si="1347">IF($G285="","",ROUNDDOWN($G285*2/1000,0))</f>
        <v/>
      </c>
      <c r="K285" s="118"/>
      <c r="L285" s="117" t="str">
        <f t="shared" ref="L285:L286" si="1348">IF($G285="","",ROUNDDOWN($G285*2/1000,0))</f>
        <v/>
      </c>
      <c r="M285" s="119"/>
      <c r="N285" s="79" t="str">
        <f t="shared" ref="N285" si="1349">IF(AND($C285="",$C287=""),"",ABS($C285-$C287)+1)</f>
        <v/>
      </c>
      <c r="O285" s="120" t="str">
        <f t="shared" ref="O285" si="1350">REPLACE($O$7,1,2,"差２")</f>
        <v>差２</v>
      </c>
      <c r="P285" s="77" t="str">
        <f>IF($I287="","",$I287*$N285)</f>
        <v/>
      </c>
      <c r="Q285" s="56" t="str">
        <f>IF($K287="","",$K287*$N285)</f>
        <v/>
      </c>
      <c r="R285" s="56" t="str">
        <f>IF($M287="","",$M287*$N285)</f>
        <v/>
      </c>
      <c r="S285" s="67"/>
      <c r="U285" s="16"/>
      <c r="V285" s="16"/>
      <c r="W285" s="16"/>
      <c r="X285" s="16"/>
    </row>
    <row r="286" spans="1:24" ht="14.25" thickBot="1" x14ac:dyDescent="0.2">
      <c r="A286" s="63"/>
      <c r="B286" s="90"/>
      <c r="C286" s="75" t="s">
        <v>11</v>
      </c>
      <c r="D286" s="76"/>
      <c r="E286" s="70"/>
      <c r="F286" s="33" t="s">
        <v>2</v>
      </c>
      <c r="G286" s="26"/>
      <c r="H286" s="59" t="str">
        <f t="shared" ref="H286" si="1351">IF($G285="","",IF($E285=1,ROUNDDOWN($G286*7.4/1000,0),ROUNDDOWN($G286*6/1000,0)))</f>
        <v/>
      </c>
      <c r="I286" s="60"/>
      <c r="J286" s="59" t="str">
        <f t="shared" si="1347"/>
        <v/>
      </c>
      <c r="K286" s="60"/>
      <c r="L286" s="59" t="str">
        <f t="shared" si="1348"/>
        <v/>
      </c>
      <c r="M286" s="61"/>
      <c r="N286" s="80"/>
      <c r="O286" s="120"/>
      <c r="P286" s="78"/>
      <c r="Q286" s="57"/>
      <c r="R286" s="57"/>
      <c r="S286" s="67"/>
      <c r="U286" s="16"/>
      <c r="V286" s="16"/>
      <c r="W286" s="16"/>
      <c r="X286" s="16"/>
    </row>
    <row r="287" spans="1:24" ht="14.25" thickBot="1" x14ac:dyDescent="0.2">
      <c r="A287" s="63"/>
      <c r="B287" s="90"/>
      <c r="C287" s="37"/>
      <c r="D287" s="38" t="s">
        <v>30</v>
      </c>
      <c r="E287" s="71"/>
      <c r="F287" s="39" t="str">
        <f t="shared" ref="F287" si="1352">$O$12</f>
        <v>差２</v>
      </c>
      <c r="G287" s="40" t="str">
        <f t="shared" ref="G287" si="1353">IF(AND($G285="",$G286=""),"",$G285-$G286)</f>
        <v/>
      </c>
      <c r="H287" s="41" t="s">
        <v>4</v>
      </c>
      <c r="I287" s="42" t="str">
        <f t="shared" ref="I287" si="1354">IF(AND($H285="",$H286=""),"",$H285-$H286)</f>
        <v/>
      </c>
      <c r="J287" s="41" t="s">
        <v>5</v>
      </c>
      <c r="K287" s="42" t="str">
        <f t="shared" ref="K287" si="1355">IF(AND($J285="",$J286=""),"",$J285-$J286)</f>
        <v/>
      </c>
      <c r="L287" s="43" t="s">
        <v>6</v>
      </c>
      <c r="M287" s="40" t="str">
        <f t="shared" ref="M287" si="1356">IF(AND($L285="",$L286=""),"",$L285-$L286)</f>
        <v/>
      </c>
      <c r="N287" s="80"/>
      <c r="O287" s="121"/>
      <c r="P287" s="78"/>
      <c r="Q287" s="58"/>
      <c r="R287" s="58"/>
      <c r="S287" s="68"/>
      <c r="U287" s="16"/>
      <c r="V287" s="16"/>
      <c r="W287" s="16"/>
      <c r="X287" s="16"/>
    </row>
    <row r="288" spans="1:24" ht="15" thickTop="1" thickBot="1" x14ac:dyDescent="0.2">
      <c r="A288" s="64"/>
      <c r="B288" s="98" t="s">
        <v>18</v>
      </c>
      <c r="C288" s="99"/>
      <c r="D288" s="99"/>
      <c r="E288" s="99"/>
      <c r="F288" s="99"/>
      <c r="G288" s="99"/>
      <c r="H288" s="99"/>
      <c r="I288" s="99"/>
      <c r="J288" s="99"/>
      <c r="K288" s="99"/>
      <c r="L288" s="99"/>
      <c r="M288" s="99"/>
      <c r="N288" s="99"/>
      <c r="O288" s="100"/>
      <c r="P288" s="44" t="str">
        <f t="shared" ref="P288" si="1357">IF(AND($P282="",$P285=""),"",SUM($P282:$P285))</f>
        <v/>
      </c>
      <c r="Q288" s="45" t="str">
        <f t="shared" ref="Q288" si="1358">IF(AND(Q282="",Q285=""),"",SUM(Q282:Q285))</f>
        <v/>
      </c>
      <c r="R288" s="45" t="str">
        <f t="shared" ref="R288" si="1359">IF(AND($R282="",$R285=""),"",SUM($R282:$R285))</f>
        <v/>
      </c>
      <c r="S288" s="46" t="str">
        <f t="shared" ref="S288" si="1360">IF(AND($P288="",$Q288="",$R288=""),"",SUM($P288:$R288))</f>
        <v/>
      </c>
      <c r="T288" s="50">
        <v>40</v>
      </c>
      <c r="U288" s="51" t="str">
        <f t="shared" ref="U288" si="1361">P288</f>
        <v/>
      </c>
      <c r="V288" s="51" t="str">
        <f t="shared" ref="V288" si="1362">Q288</f>
        <v/>
      </c>
      <c r="W288" s="51" t="str">
        <f t="shared" ref="W288" si="1363">R288</f>
        <v/>
      </c>
      <c r="X288" s="51" t="str">
        <f t="shared" ref="X288" si="1364">S288</f>
        <v/>
      </c>
    </row>
    <row r="289" spans="1:24" ht="14.25" thickBot="1" x14ac:dyDescent="0.2">
      <c r="A289" s="62" t="str" cm="1">
        <f t="array" aca="1" ref="A289" ca="1">IF($B289="","",IF(ISNUMBER(OFFSET(INDIRECT(ADDRESS(ROW(),COLUMN())),-7,0)),OFFSET(INDIRECT(ADDRESS(ROW(),COLUMN())),-7,0)+1,1))</f>
        <v/>
      </c>
      <c r="B289" s="88"/>
      <c r="C289" s="31"/>
      <c r="D289" s="20" t="s">
        <v>30</v>
      </c>
      <c r="E289" s="69" t="s">
        <v>29</v>
      </c>
      <c r="F289" s="21" t="s">
        <v>1</v>
      </c>
      <c r="G289" s="25"/>
      <c r="H289" s="54" t="str">
        <f t="shared" ref="H289" si="1365">IF($G289="","",IF($E289=1,ROUNDDOWN($G289*7.4/1000,0),ROUNDDOWN($G289*6/1000,0)))</f>
        <v/>
      </c>
      <c r="I289" s="55"/>
      <c r="J289" s="54" t="str">
        <f t="shared" ref="J289" si="1366">IF($G289="","",ROUNDDOWN($G289*2/1000,0))</f>
        <v/>
      </c>
      <c r="K289" s="55"/>
      <c r="L289" s="54" t="str">
        <f t="shared" ref="L289" si="1367">IF(G289="","",ROUNDDOWN($G289*2/1000,0))</f>
        <v/>
      </c>
      <c r="M289" s="123"/>
      <c r="N289" s="79" t="str">
        <f t="shared" ref="N289" si="1368">IF(AND($C289="",$C291=""),"",ABS($C289-$C291)+1)</f>
        <v/>
      </c>
      <c r="O289" s="81" t="str">
        <f t="shared" ref="O289" si="1369">REPLACE($O$7,1,2,"差１")</f>
        <v>差１</v>
      </c>
      <c r="P289" s="72" t="str">
        <f t="shared" ref="P289" si="1370">IF($I291="","",$I291*$N289)</f>
        <v/>
      </c>
      <c r="Q289" s="56" t="str">
        <f t="shared" ref="Q289" si="1371">IF($K291="","",$K291*$N289)</f>
        <v/>
      </c>
      <c r="R289" s="56" t="str">
        <f t="shared" ref="R289" si="1372">IF($M291="","",$M291*$N289)</f>
        <v/>
      </c>
      <c r="S289" s="67"/>
      <c r="U289" s="16"/>
      <c r="V289" s="16"/>
      <c r="W289" s="16"/>
      <c r="X289" s="16"/>
    </row>
    <row r="290" spans="1:24" ht="14.25" thickBot="1" x14ac:dyDescent="0.2">
      <c r="A290" s="63"/>
      <c r="B290" s="88"/>
      <c r="C290" s="75" t="s">
        <v>11</v>
      </c>
      <c r="D290" s="76"/>
      <c r="E290" s="70"/>
      <c r="F290" s="33" t="s">
        <v>2</v>
      </c>
      <c r="G290" s="26"/>
      <c r="H290" s="59" t="str">
        <f t="shared" ref="H290" si="1373">IF($G290="","",IF($E289=1,ROUNDDOWN($G290*7.4/1000,0),ROUNDDOWN($G290*6/1000,0)))</f>
        <v/>
      </c>
      <c r="I290" s="60"/>
      <c r="J290" s="59" t="str">
        <f t="shared" ref="J290" si="1374">IF(G290="","",ROUNDDOWN(G290*2/1000,0))</f>
        <v/>
      </c>
      <c r="K290" s="60"/>
      <c r="L290" s="59" t="str">
        <f t="shared" ref="L290" si="1375">IF($G290="","",ROUNDDOWN($G290*2/1000,0))</f>
        <v/>
      </c>
      <c r="M290" s="61"/>
      <c r="N290" s="80"/>
      <c r="O290" s="81"/>
      <c r="P290" s="73"/>
      <c r="Q290" s="57"/>
      <c r="R290" s="57"/>
      <c r="S290" s="67"/>
      <c r="U290" s="16"/>
      <c r="V290" s="16"/>
      <c r="W290" s="16"/>
      <c r="X290" s="16"/>
    </row>
    <row r="291" spans="1:24" ht="14.25" thickBot="1" x14ac:dyDescent="0.2">
      <c r="A291" s="63"/>
      <c r="B291" s="88"/>
      <c r="C291" s="34"/>
      <c r="D291" s="22" t="s">
        <v>30</v>
      </c>
      <c r="E291" s="71"/>
      <c r="F291" s="23" t="str">
        <f t="shared" ref="F291" si="1376">$O$9</f>
        <v>差１</v>
      </c>
      <c r="G291" s="7" t="str">
        <f t="shared" ref="G291" si="1377">IF(AND($G289="",$G290="",""),"",$G289-$G290)</f>
        <v/>
      </c>
      <c r="H291" s="8" t="s">
        <v>4</v>
      </c>
      <c r="I291" s="9" t="str">
        <f t="shared" ref="I291" si="1378">IF(AND($H289="",$H290=""),"",$H289-$H290)</f>
        <v/>
      </c>
      <c r="J291" s="8" t="s">
        <v>5</v>
      </c>
      <c r="K291" s="9" t="str">
        <f t="shared" ref="K291" si="1379">IF(AND($J289="",$J290=""),"",$J289-$J290)</f>
        <v/>
      </c>
      <c r="L291" s="10" t="s">
        <v>6</v>
      </c>
      <c r="M291" s="7" t="str">
        <f t="shared" ref="M291" si="1380">IF(AND($L289="",$L290=""),"",$L289-$L290)</f>
        <v/>
      </c>
      <c r="N291" s="122"/>
      <c r="O291" s="81"/>
      <c r="P291" s="74"/>
      <c r="Q291" s="58"/>
      <c r="R291" s="58"/>
      <c r="S291" s="67"/>
      <c r="U291" s="16"/>
      <c r="V291" s="16"/>
      <c r="W291" s="16"/>
      <c r="X291" s="16"/>
    </row>
    <row r="292" spans="1:24" ht="14.25" thickBot="1" x14ac:dyDescent="0.2">
      <c r="A292" s="63"/>
      <c r="B292" s="89"/>
      <c r="C292" s="31"/>
      <c r="D292" s="20" t="s">
        <v>30</v>
      </c>
      <c r="E292" s="69"/>
      <c r="F292" s="24" t="s">
        <v>1</v>
      </c>
      <c r="G292" s="26"/>
      <c r="H292" s="117" t="str">
        <f t="shared" ref="H292" si="1381">IF($G292="","",IF($E292=1,ROUNDDOWN($G292*7.4/1000,0),ROUNDDOWN($G292*6/1000,0)))</f>
        <v/>
      </c>
      <c r="I292" s="118"/>
      <c r="J292" s="117" t="str">
        <f t="shared" ref="J292:J293" si="1382">IF($G292="","",ROUNDDOWN($G292*2/1000,0))</f>
        <v/>
      </c>
      <c r="K292" s="118"/>
      <c r="L292" s="117" t="str">
        <f t="shared" ref="L292:L293" si="1383">IF($G292="","",ROUNDDOWN($G292*2/1000,0))</f>
        <v/>
      </c>
      <c r="M292" s="119"/>
      <c r="N292" s="79" t="str">
        <f t="shared" ref="N292" si="1384">IF(AND($C292="",$C294=""),"",ABS($C292-$C294)+1)</f>
        <v/>
      </c>
      <c r="O292" s="120" t="str">
        <f t="shared" ref="O292" si="1385">REPLACE($O$7,1,2,"差２")</f>
        <v>差２</v>
      </c>
      <c r="P292" s="77" t="str">
        <f>IF($I294="","",$I294*$N292)</f>
        <v/>
      </c>
      <c r="Q292" s="56" t="str">
        <f>IF($K294="","",$K294*$N292)</f>
        <v/>
      </c>
      <c r="R292" s="56" t="str">
        <f>IF($M294="","",$M294*$N292)</f>
        <v/>
      </c>
      <c r="S292" s="67"/>
      <c r="U292" s="16"/>
      <c r="V292" s="16"/>
      <c r="W292" s="16"/>
      <c r="X292" s="16"/>
    </row>
    <row r="293" spans="1:24" ht="14.25" thickBot="1" x14ac:dyDescent="0.2">
      <c r="A293" s="63"/>
      <c r="B293" s="90"/>
      <c r="C293" s="75" t="s">
        <v>11</v>
      </c>
      <c r="D293" s="76"/>
      <c r="E293" s="70"/>
      <c r="F293" s="33" t="s">
        <v>2</v>
      </c>
      <c r="G293" s="26"/>
      <c r="H293" s="59" t="str">
        <f t="shared" ref="H293" si="1386">IF($G292="","",IF($E292=1,ROUNDDOWN($G293*7.4/1000,0),ROUNDDOWN($G293*6/1000,0)))</f>
        <v/>
      </c>
      <c r="I293" s="60"/>
      <c r="J293" s="59" t="str">
        <f t="shared" si="1382"/>
        <v/>
      </c>
      <c r="K293" s="60"/>
      <c r="L293" s="59" t="str">
        <f t="shared" si="1383"/>
        <v/>
      </c>
      <c r="M293" s="61"/>
      <c r="N293" s="80"/>
      <c r="O293" s="120"/>
      <c r="P293" s="78"/>
      <c r="Q293" s="57"/>
      <c r="R293" s="57"/>
      <c r="S293" s="67"/>
      <c r="U293" s="16"/>
      <c r="V293" s="16"/>
      <c r="W293" s="16"/>
      <c r="X293" s="16"/>
    </row>
    <row r="294" spans="1:24" ht="14.25" thickBot="1" x14ac:dyDescent="0.2">
      <c r="A294" s="63"/>
      <c r="B294" s="90"/>
      <c r="C294" s="37"/>
      <c r="D294" s="38" t="s">
        <v>30</v>
      </c>
      <c r="E294" s="71"/>
      <c r="F294" s="39" t="str">
        <f t="shared" ref="F294" si="1387">$O$12</f>
        <v>差２</v>
      </c>
      <c r="G294" s="40" t="str">
        <f t="shared" ref="G294" si="1388">IF(AND($G292="",$G293=""),"",$G292-$G293)</f>
        <v/>
      </c>
      <c r="H294" s="41" t="s">
        <v>4</v>
      </c>
      <c r="I294" s="42" t="str">
        <f t="shared" ref="I294" si="1389">IF(AND($H292="",$H293=""),"",$H292-$H293)</f>
        <v/>
      </c>
      <c r="J294" s="41" t="s">
        <v>5</v>
      </c>
      <c r="K294" s="42" t="str">
        <f t="shared" ref="K294" si="1390">IF(AND($J292="",$J293=""),"",$J292-$J293)</f>
        <v/>
      </c>
      <c r="L294" s="43" t="s">
        <v>6</v>
      </c>
      <c r="M294" s="40" t="str">
        <f t="shared" ref="M294" si="1391">IF(AND($L292="",$L293=""),"",$L292-$L293)</f>
        <v/>
      </c>
      <c r="N294" s="80"/>
      <c r="O294" s="121"/>
      <c r="P294" s="78"/>
      <c r="Q294" s="58"/>
      <c r="R294" s="58"/>
      <c r="S294" s="68"/>
      <c r="U294" s="16"/>
      <c r="V294" s="16"/>
      <c r="W294" s="16"/>
      <c r="X294" s="16"/>
    </row>
    <row r="295" spans="1:24" ht="15" thickTop="1" thickBot="1" x14ac:dyDescent="0.2">
      <c r="A295" s="64"/>
      <c r="B295" s="98" t="s">
        <v>18</v>
      </c>
      <c r="C295" s="99"/>
      <c r="D295" s="99"/>
      <c r="E295" s="99"/>
      <c r="F295" s="99"/>
      <c r="G295" s="99"/>
      <c r="H295" s="99"/>
      <c r="I295" s="99"/>
      <c r="J295" s="99"/>
      <c r="K295" s="99"/>
      <c r="L295" s="99"/>
      <c r="M295" s="99"/>
      <c r="N295" s="99"/>
      <c r="O295" s="100"/>
      <c r="P295" s="44" t="str">
        <f t="shared" ref="P295" si="1392">IF(AND($P289="",$P292=""),"",SUM($P289:$P292))</f>
        <v/>
      </c>
      <c r="Q295" s="45" t="str">
        <f t="shared" ref="Q295" si="1393">IF(AND(Q289="",Q292=""),"",SUM(Q289:Q292))</f>
        <v/>
      </c>
      <c r="R295" s="45" t="str">
        <f t="shared" ref="R295" si="1394">IF(AND($R289="",$R292=""),"",SUM($R289:$R292))</f>
        <v/>
      </c>
      <c r="S295" s="46" t="str">
        <f t="shared" ref="S295" si="1395">IF(AND($P295="",$Q295="",$R295=""),"",SUM($P295:$R295))</f>
        <v/>
      </c>
      <c r="T295" s="50">
        <v>41</v>
      </c>
      <c r="U295" s="51" t="str">
        <f t="shared" ref="U295" si="1396">P295</f>
        <v/>
      </c>
      <c r="V295" s="51" t="str">
        <f t="shared" ref="V295" si="1397">Q295</f>
        <v/>
      </c>
      <c r="W295" s="51" t="str">
        <f t="shared" ref="W295" si="1398">R295</f>
        <v/>
      </c>
      <c r="X295" s="51" t="str">
        <f t="shared" ref="X295" si="1399">S295</f>
        <v/>
      </c>
    </row>
    <row r="296" spans="1:24" ht="14.25" thickBot="1" x14ac:dyDescent="0.2">
      <c r="A296" s="62" t="str" cm="1">
        <f t="array" aca="1" ref="A296" ca="1">IF($B296="","",IF(ISNUMBER(OFFSET(INDIRECT(ADDRESS(ROW(),COLUMN())),-7,0)),OFFSET(INDIRECT(ADDRESS(ROW(),COLUMN())),-7,0)+1,1))</f>
        <v/>
      </c>
      <c r="B296" s="88"/>
      <c r="C296" s="31"/>
      <c r="D296" s="20" t="s">
        <v>30</v>
      </c>
      <c r="E296" s="69" t="s">
        <v>29</v>
      </c>
      <c r="F296" s="21" t="s">
        <v>1</v>
      </c>
      <c r="G296" s="25"/>
      <c r="H296" s="54" t="str">
        <f t="shared" ref="H296" si="1400">IF($G296="","",IF($E296=1,ROUNDDOWN($G296*7.4/1000,0),ROUNDDOWN($G296*6/1000,0)))</f>
        <v/>
      </c>
      <c r="I296" s="55"/>
      <c r="J296" s="54" t="str">
        <f t="shared" ref="J296" si="1401">IF($G296="","",ROUNDDOWN($G296*2/1000,0))</f>
        <v/>
      </c>
      <c r="K296" s="55"/>
      <c r="L296" s="54" t="str">
        <f t="shared" ref="L296" si="1402">IF(G296="","",ROUNDDOWN($G296*2/1000,0))</f>
        <v/>
      </c>
      <c r="M296" s="123"/>
      <c r="N296" s="79" t="str">
        <f t="shared" ref="N296" si="1403">IF(AND($C296="",$C298=""),"",ABS($C296-$C298)+1)</f>
        <v/>
      </c>
      <c r="O296" s="81" t="str">
        <f t="shared" ref="O296" si="1404">REPLACE($O$7,1,2,"差１")</f>
        <v>差１</v>
      </c>
      <c r="P296" s="72" t="str">
        <f t="shared" ref="P296" si="1405">IF($I298="","",$I298*$N296)</f>
        <v/>
      </c>
      <c r="Q296" s="56" t="str">
        <f t="shared" ref="Q296" si="1406">IF($K298="","",$K298*$N296)</f>
        <v/>
      </c>
      <c r="R296" s="56" t="str">
        <f t="shared" ref="R296" si="1407">IF($M298="","",$M298*$N296)</f>
        <v/>
      </c>
      <c r="S296" s="67"/>
      <c r="U296" s="16"/>
      <c r="V296" s="16"/>
      <c r="W296" s="16"/>
      <c r="X296" s="16"/>
    </row>
    <row r="297" spans="1:24" ht="14.25" thickBot="1" x14ac:dyDescent="0.2">
      <c r="A297" s="63"/>
      <c r="B297" s="88"/>
      <c r="C297" s="75" t="s">
        <v>11</v>
      </c>
      <c r="D297" s="76"/>
      <c r="E297" s="70"/>
      <c r="F297" s="33" t="s">
        <v>2</v>
      </c>
      <c r="G297" s="26"/>
      <c r="H297" s="59" t="str">
        <f t="shared" ref="H297" si="1408">IF($G297="","",IF($E296=1,ROUNDDOWN($G297*7.4/1000,0),ROUNDDOWN($G297*6/1000,0)))</f>
        <v/>
      </c>
      <c r="I297" s="60"/>
      <c r="J297" s="59" t="str">
        <f t="shared" ref="J297" si="1409">IF(G297="","",ROUNDDOWN(G297*2/1000,0))</f>
        <v/>
      </c>
      <c r="K297" s="60"/>
      <c r="L297" s="59" t="str">
        <f t="shared" ref="L297" si="1410">IF($G297="","",ROUNDDOWN($G297*2/1000,0))</f>
        <v/>
      </c>
      <c r="M297" s="61"/>
      <c r="N297" s="80"/>
      <c r="O297" s="81"/>
      <c r="P297" s="73"/>
      <c r="Q297" s="57"/>
      <c r="R297" s="57"/>
      <c r="S297" s="67"/>
      <c r="U297" s="16"/>
      <c r="V297" s="16"/>
      <c r="W297" s="16"/>
      <c r="X297" s="16"/>
    </row>
    <row r="298" spans="1:24" ht="14.25" thickBot="1" x14ac:dyDescent="0.2">
      <c r="A298" s="63"/>
      <c r="B298" s="88"/>
      <c r="C298" s="34"/>
      <c r="D298" s="22" t="s">
        <v>30</v>
      </c>
      <c r="E298" s="71"/>
      <c r="F298" s="23" t="str">
        <f t="shared" ref="F298" si="1411">$O$9</f>
        <v>差１</v>
      </c>
      <c r="G298" s="7" t="str">
        <f t="shared" ref="G298" si="1412">IF(AND($G296="",$G297="",""),"",$G296-$G297)</f>
        <v/>
      </c>
      <c r="H298" s="8" t="s">
        <v>4</v>
      </c>
      <c r="I298" s="9" t="str">
        <f t="shared" ref="I298" si="1413">IF(AND($H296="",$H297=""),"",$H296-$H297)</f>
        <v/>
      </c>
      <c r="J298" s="8" t="s">
        <v>5</v>
      </c>
      <c r="K298" s="9" t="str">
        <f t="shared" ref="K298" si="1414">IF(AND($J296="",$J297=""),"",$J296-$J297)</f>
        <v/>
      </c>
      <c r="L298" s="10" t="s">
        <v>6</v>
      </c>
      <c r="M298" s="7" t="str">
        <f t="shared" ref="M298" si="1415">IF(AND($L296="",$L297=""),"",$L296-$L297)</f>
        <v/>
      </c>
      <c r="N298" s="122"/>
      <c r="O298" s="81"/>
      <c r="P298" s="74"/>
      <c r="Q298" s="58"/>
      <c r="R298" s="58"/>
      <c r="S298" s="67"/>
      <c r="U298" s="16"/>
      <c r="V298" s="16"/>
      <c r="W298" s="16"/>
      <c r="X298" s="16"/>
    </row>
    <row r="299" spans="1:24" ht="14.25" thickBot="1" x14ac:dyDescent="0.2">
      <c r="A299" s="63"/>
      <c r="B299" s="89"/>
      <c r="C299" s="31"/>
      <c r="D299" s="20" t="s">
        <v>30</v>
      </c>
      <c r="E299" s="69"/>
      <c r="F299" s="24" t="s">
        <v>1</v>
      </c>
      <c r="G299" s="26"/>
      <c r="H299" s="117" t="str">
        <f t="shared" ref="H299" si="1416">IF($G299="","",IF($E299=1,ROUNDDOWN($G299*7.4/1000,0),ROUNDDOWN($G299*6/1000,0)))</f>
        <v/>
      </c>
      <c r="I299" s="118"/>
      <c r="J299" s="117" t="str">
        <f t="shared" ref="J299:J300" si="1417">IF($G299="","",ROUNDDOWN($G299*2/1000,0))</f>
        <v/>
      </c>
      <c r="K299" s="118"/>
      <c r="L299" s="117" t="str">
        <f t="shared" ref="L299:L300" si="1418">IF($G299="","",ROUNDDOWN($G299*2/1000,0))</f>
        <v/>
      </c>
      <c r="M299" s="119"/>
      <c r="N299" s="79" t="str">
        <f t="shared" ref="N299" si="1419">IF(AND($C299="",$C301=""),"",ABS($C299-$C301)+1)</f>
        <v/>
      </c>
      <c r="O299" s="120" t="str">
        <f t="shared" ref="O299" si="1420">REPLACE($O$7,1,2,"差２")</f>
        <v>差２</v>
      </c>
      <c r="P299" s="77" t="str">
        <f>IF($I301="","",$I301*$N299)</f>
        <v/>
      </c>
      <c r="Q299" s="56" t="str">
        <f>IF($K301="","",$K301*$N299)</f>
        <v/>
      </c>
      <c r="R299" s="56" t="str">
        <f>IF($M301="","",$M301*$N299)</f>
        <v/>
      </c>
      <c r="S299" s="67"/>
      <c r="U299" s="16"/>
      <c r="V299" s="16"/>
      <c r="W299" s="16"/>
      <c r="X299" s="16"/>
    </row>
    <row r="300" spans="1:24" ht="14.25" thickBot="1" x14ac:dyDescent="0.2">
      <c r="A300" s="63"/>
      <c r="B300" s="90"/>
      <c r="C300" s="75" t="s">
        <v>11</v>
      </c>
      <c r="D300" s="76"/>
      <c r="E300" s="70"/>
      <c r="F300" s="33" t="s">
        <v>2</v>
      </c>
      <c r="G300" s="26"/>
      <c r="H300" s="59" t="str">
        <f t="shared" ref="H300" si="1421">IF($G299="","",IF($E299=1,ROUNDDOWN($G300*7.4/1000,0),ROUNDDOWN($G300*6/1000,0)))</f>
        <v/>
      </c>
      <c r="I300" s="60"/>
      <c r="J300" s="59" t="str">
        <f t="shared" si="1417"/>
        <v/>
      </c>
      <c r="K300" s="60"/>
      <c r="L300" s="59" t="str">
        <f t="shared" si="1418"/>
        <v/>
      </c>
      <c r="M300" s="61"/>
      <c r="N300" s="80"/>
      <c r="O300" s="120"/>
      <c r="P300" s="78"/>
      <c r="Q300" s="57"/>
      <c r="R300" s="57"/>
      <c r="S300" s="67"/>
      <c r="U300" s="16"/>
      <c r="V300" s="16"/>
      <c r="W300" s="16"/>
      <c r="X300" s="16"/>
    </row>
    <row r="301" spans="1:24" ht="14.25" thickBot="1" x14ac:dyDescent="0.2">
      <c r="A301" s="63"/>
      <c r="B301" s="90"/>
      <c r="C301" s="37"/>
      <c r="D301" s="38" t="s">
        <v>30</v>
      </c>
      <c r="E301" s="71"/>
      <c r="F301" s="39" t="str">
        <f t="shared" ref="F301" si="1422">$O$12</f>
        <v>差２</v>
      </c>
      <c r="G301" s="40" t="str">
        <f t="shared" ref="G301" si="1423">IF(AND($G299="",$G300=""),"",$G299-$G300)</f>
        <v/>
      </c>
      <c r="H301" s="41" t="s">
        <v>4</v>
      </c>
      <c r="I301" s="42" t="str">
        <f t="shared" ref="I301" si="1424">IF(AND($H299="",$H300=""),"",$H299-$H300)</f>
        <v/>
      </c>
      <c r="J301" s="41" t="s">
        <v>5</v>
      </c>
      <c r="K301" s="42" t="str">
        <f t="shared" ref="K301" si="1425">IF(AND($J299="",$J300=""),"",$J299-$J300)</f>
        <v/>
      </c>
      <c r="L301" s="43" t="s">
        <v>6</v>
      </c>
      <c r="M301" s="40" t="str">
        <f t="shared" ref="M301" si="1426">IF(AND($L299="",$L300=""),"",$L299-$L300)</f>
        <v/>
      </c>
      <c r="N301" s="80"/>
      <c r="O301" s="121"/>
      <c r="P301" s="78"/>
      <c r="Q301" s="58"/>
      <c r="R301" s="58"/>
      <c r="S301" s="68"/>
      <c r="U301" s="16"/>
      <c r="V301" s="16"/>
      <c r="W301" s="16"/>
      <c r="X301" s="16"/>
    </row>
    <row r="302" spans="1:24" ht="15" thickTop="1" thickBot="1" x14ac:dyDescent="0.2">
      <c r="A302" s="64"/>
      <c r="B302" s="98" t="s">
        <v>18</v>
      </c>
      <c r="C302" s="99"/>
      <c r="D302" s="99"/>
      <c r="E302" s="99"/>
      <c r="F302" s="99"/>
      <c r="G302" s="99"/>
      <c r="H302" s="99"/>
      <c r="I302" s="99"/>
      <c r="J302" s="99"/>
      <c r="K302" s="99"/>
      <c r="L302" s="99"/>
      <c r="M302" s="99"/>
      <c r="N302" s="99"/>
      <c r="O302" s="100"/>
      <c r="P302" s="44" t="str">
        <f t="shared" ref="P302" si="1427">IF(AND($P296="",$P299=""),"",SUM($P296:$P299))</f>
        <v/>
      </c>
      <c r="Q302" s="45" t="str">
        <f t="shared" ref="Q302" si="1428">IF(AND(Q296="",Q299=""),"",SUM(Q296:Q299))</f>
        <v/>
      </c>
      <c r="R302" s="45" t="str">
        <f t="shared" ref="R302" si="1429">IF(AND($R296="",$R299=""),"",SUM($R296:$R299))</f>
        <v/>
      </c>
      <c r="S302" s="46" t="str">
        <f t="shared" ref="S302" si="1430">IF(AND($P302="",$Q302="",$R302=""),"",SUM($P302:$R302))</f>
        <v/>
      </c>
      <c r="T302" s="50">
        <v>42</v>
      </c>
      <c r="U302" s="51" t="str">
        <f t="shared" ref="U302" si="1431">P302</f>
        <v/>
      </c>
      <c r="V302" s="51" t="str">
        <f t="shared" ref="V302" si="1432">Q302</f>
        <v/>
      </c>
      <c r="W302" s="51" t="str">
        <f t="shared" ref="W302" si="1433">R302</f>
        <v/>
      </c>
      <c r="X302" s="51" t="str">
        <f t="shared" ref="X302" si="1434">S302</f>
        <v/>
      </c>
    </row>
    <row r="303" spans="1:24" ht="14.25" thickBot="1" x14ac:dyDescent="0.2">
      <c r="A303" s="62" t="str" cm="1">
        <f t="array" aca="1" ref="A303" ca="1">IF($B303="","",IF(ISNUMBER(OFFSET(INDIRECT(ADDRESS(ROW(),COLUMN())),-7,0)),OFFSET(INDIRECT(ADDRESS(ROW(),COLUMN())),-7,0)+1,1))</f>
        <v/>
      </c>
      <c r="B303" s="88"/>
      <c r="C303" s="31"/>
      <c r="D303" s="20" t="s">
        <v>30</v>
      </c>
      <c r="E303" s="69" t="s">
        <v>29</v>
      </c>
      <c r="F303" s="21" t="s">
        <v>1</v>
      </c>
      <c r="G303" s="25"/>
      <c r="H303" s="54" t="str">
        <f t="shared" ref="H303" si="1435">IF($G303="","",IF($E303=1,ROUNDDOWN($G303*7.4/1000,0),ROUNDDOWN($G303*6/1000,0)))</f>
        <v/>
      </c>
      <c r="I303" s="55"/>
      <c r="J303" s="54" t="str">
        <f t="shared" ref="J303" si="1436">IF($G303="","",ROUNDDOWN($G303*2/1000,0))</f>
        <v/>
      </c>
      <c r="K303" s="55"/>
      <c r="L303" s="54" t="str">
        <f t="shared" ref="L303" si="1437">IF(G303="","",ROUNDDOWN($G303*2/1000,0))</f>
        <v/>
      </c>
      <c r="M303" s="123"/>
      <c r="N303" s="79" t="str">
        <f t="shared" ref="N303" si="1438">IF(AND($C303="",$C305=""),"",ABS($C303-$C305)+1)</f>
        <v/>
      </c>
      <c r="O303" s="81" t="str">
        <f t="shared" ref="O303" si="1439">REPLACE($O$7,1,2,"差１")</f>
        <v>差１</v>
      </c>
      <c r="P303" s="72" t="str">
        <f t="shared" ref="P303" si="1440">IF($I305="","",$I305*$N303)</f>
        <v/>
      </c>
      <c r="Q303" s="56" t="str">
        <f t="shared" ref="Q303" si="1441">IF($K305="","",$K305*$N303)</f>
        <v/>
      </c>
      <c r="R303" s="56" t="str">
        <f t="shared" ref="R303" si="1442">IF($M305="","",$M305*$N303)</f>
        <v/>
      </c>
      <c r="S303" s="67"/>
      <c r="U303" s="16"/>
      <c r="V303" s="16"/>
      <c r="W303" s="16"/>
      <c r="X303" s="16"/>
    </row>
    <row r="304" spans="1:24" ht="14.25" thickBot="1" x14ac:dyDescent="0.2">
      <c r="A304" s="63"/>
      <c r="B304" s="88"/>
      <c r="C304" s="75" t="s">
        <v>11</v>
      </c>
      <c r="D304" s="76"/>
      <c r="E304" s="70"/>
      <c r="F304" s="33" t="s">
        <v>2</v>
      </c>
      <c r="G304" s="26"/>
      <c r="H304" s="59" t="str">
        <f t="shared" ref="H304" si="1443">IF($G304="","",IF($E303=1,ROUNDDOWN($G304*7.4/1000,0),ROUNDDOWN($G304*6/1000,0)))</f>
        <v/>
      </c>
      <c r="I304" s="60"/>
      <c r="J304" s="59" t="str">
        <f t="shared" ref="J304" si="1444">IF(G304="","",ROUNDDOWN(G304*2/1000,0))</f>
        <v/>
      </c>
      <c r="K304" s="60"/>
      <c r="L304" s="59" t="str">
        <f t="shared" ref="L304" si="1445">IF($G304="","",ROUNDDOWN($G304*2/1000,0))</f>
        <v/>
      </c>
      <c r="M304" s="61"/>
      <c r="N304" s="80"/>
      <c r="O304" s="81"/>
      <c r="P304" s="73"/>
      <c r="Q304" s="57"/>
      <c r="R304" s="57"/>
      <c r="S304" s="67"/>
      <c r="U304" s="16"/>
      <c r="V304" s="16"/>
      <c r="W304" s="16"/>
      <c r="X304" s="16"/>
    </row>
    <row r="305" spans="1:24" ht="14.25" thickBot="1" x14ac:dyDescent="0.2">
      <c r="A305" s="63"/>
      <c r="B305" s="88"/>
      <c r="C305" s="34"/>
      <c r="D305" s="22" t="s">
        <v>30</v>
      </c>
      <c r="E305" s="71"/>
      <c r="F305" s="23" t="str">
        <f t="shared" ref="F305" si="1446">$O$9</f>
        <v>差１</v>
      </c>
      <c r="G305" s="7" t="str">
        <f t="shared" ref="G305" si="1447">IF(AND($G303="",$G304="",""),"",$G303-$G304)</f>
        <v/>
      </c>
      <c r="H305" s="8" t="s">
        <v>4</v>
      </c>
      <c r="I305" s="9" t="str">
        <f t="shared" ref="I305" si="1448">IF(AND($H303="",$H304=""),"",$H303-$H304)</f>
        <v/>
      </c>
      <c r="J305" s="8" t="s">
        <v>5</v>
      </c>
      <c r="K305" s="9" t="str">
        <f t="shared" ref="K305" si="1449">IF(AND($J303="",$J304=""),"",$J303-$J304)</f>
        <v/>
      </c>
      <c r="L305" s="10" t="s">
        <v>6</v>
      </c>
      <c r="M305" s="7" t="str">
        <f t="shared" ref="M305" si="1450">IF(AND($L303="",$L304=""),"",$L303-$L304)</f>
        <v/>
      </c>
      <c r="N305" s="122"/>
      <c r="O305" s="81"/>
      <c r="P305" s="74"/>
      <c r="Q305" s="58"/>
      <c r="R305" s="58"/>
      <c r="S305" s="67"/>
      <c r="U305" s="16"/>
      <c r="V305" s="16"/>
      <c r="W305" s="16"/>
      <c r="X305" s="16"/>
    </row>
    <row r="306" spans="1:24" ht="14.25" thickBot="1" x14ac:dyDescent="0.2">
      <c r="A306" s="63"/>
      <c r="B306" s="89"/>
      <c r="C306" s="31"/>
      <c r="D306" s="20" t="s">
        <v>30</v>
      </c>
      <c r="E306" s="69"/>
      <c r="F306" s="24" t="s">
        <v>1</v>
      </c>
      <c r="G306" s="26"/>
      <c r="H306" s="117" t="str">
        <f t="shared" ref="H306" si="1451">IF($G306="","",IF($E306=1,ROUNDDOWN($G306*7.4/1000,0),ROUNDDOWN($G306*6/1000,0)))</f>
        <v/>
      </c>
      <c r="I306" s="118"/>
      <c r="J306" s="117" t="str">
        <f t="shared" ref="J306:J307" si="1452">IF($G306="","",ROUNDDOWN($G306*2/1000,0))</f>
        <v/>
      </c>
      <c r="K306" s="118"/>
      <c r="L306" s="117" t="str">
        <f t="shared" ref="L306:L307" si="1453">IF($G306="","",ROUNDDOWN($G306*2/1000,0))</f>
        <v/>
      </c>
      <c r="M306" s="119"/>
      <c r="N306" s="79" t="str">
        <f t="shared" ref="N306" si="1454">IF(AND($C306="",$C308=""),"",ABS($C306-$C308)+1)</f>
        <v/>
      </c>
      <c r="O306" s="120" t="str">
        <f t="shared" ref="O306" si="1455">REPLACE($O$7,1,2,"差２")</f>
        <v>差２</v>
      </c>
      <c r="P306" s="77" t="str">
        <f>IF($I308="","",$I308*$N306)</f>
        <v/>
      </c>
      <c r="Q306" s="56" t="str">
        <f>IF($K308="","",$K308*$N306)</f>
        <v/>
      </c>
      <c r="R306" s="56" t="str">
        <f>IF($M308="","",$M308*$N306)</f>
        <v/>
      </c>
      <c r="S306" s="67"/>
      <c r="U306" s="16"/>
      <c r="V306" s="16"/>
      <c r="W306" s="16"/>
      <c r="X306" s="16"/>
    </row>
    <row r="307" spans="1:24" ht="14.25" thickBot="1" x14ac:dyDescent="0.2">
      <c r="A307" s="63"/>
      <c r="B307" s="90"/>
      <c r="C307" s="75" t="s">
        <v>11</v>
      </c>
      <c r="D307" s="76"/>
      <c r="E307" s="70"/>
      <c r="F307" s="33" t="s">
        <v>2</v>
      </c>
      <c r="G307" s="26"/>
      <c r="H307" s="59" t="str">
        <f t="shared" ref="H307" si="1456">IF($G306="","",IF($E306=1,ROUNDDOWN($G307*7.4/1000,0),ROUNDDOWN($G307*6/1000,0)))</f>
        <v/>
      </c>
      <c r="I307" s="60"/>
      <c r="J307" s="59" t="str">
        <f t="shared" si="1452"/>
        <v/>
      </c>
      <c r="K307" s="60"/>
      <c r="L307" s="59" t="str">
        <f t="shared" si="1453"/>
        <v/>
      </c>
      <c r="M307" s="61"/>
      <c r="N307" s="80"/>
      <c r="O307" s="120"/>
      <c r="P307" s="78"/>
      <c r="Q307" s="57"/>
      <c r="R307" s="57"/>
      <c r="S307" s="67"/>
      <c r="U307" s="16"/>
      <c r="V307" s="16"/>
      <c r="W307" s="16"/>
      <c r="X307" s="16"/>
    </row>
    <row r="308" spans="1:24" ht="14.25" thickBot="1" x14ac:dyDescent="0.2">
      <c r="A308" s="63"/>
      <c r="B308" s="90"/>
      <c r="C308" s="37"/>
      <c r="D308" s="38" t="s">
        <v>30</v>
      </c>
      <c r="E308" s="71"/>
      <c r="F308" s="39" t="str">
        <f t="shared" ref="F308" si="1457">$O$12</f>
        <v>差２</v>
      </c>
      <c r="G308" s="40" t="str">
        <f t="shared" ref="G308" si="1458">IF(AND($G306="",$G307=""),"",$G306-$G307)</f>
        <v/>
      </c>
      <c r="H308" s="41" t="s">
        <v>4</v>
      </c>
      <c r="I308" s="42" t="str">
        <f t="shared" ref="I308" si="1459">IF(AND($H306="",$H307=""),"",$H306-$H307)</f>
        <v/>
      </c>
      <c r="J308" s="41" t="s">
        <v>5</v>
      </c>
      <c r="K308" s="42" t="str">
        <f t="shared" ref="K308" si="1460">IF(AND($J306="",$J307=""),"",$J306-$J307)</f>
        <v/>
      </c>
      <c r="L308" s="43" t="s">
        <v>6</v>
      </c>
      <c r="M308" s="40" t="str">
        <f t="shared" ref="M308" si="1461">IF(AND($L306="",$L307=""),"",$L306-$L307)</f>
        <v/>
      </c>
      <c r="N308" s="80"/>
      <c r="O308" s="121"/>
      <c r="P308" s="78"/>
      <c r="Q308" s="58"/>
      <c r="R308" s="58"/>
      <c r="S308" s="68"/>
      <c r="U308" s="16"/>
      <c r="V308" s="16"/>
      <c r="W308" s="16"/>
      <c r="X308" s="16"/>
    </row>
    <row r="309" spans="1:24" ht="15" thickTop="1" thickBot="1" x14ac:dyDescent="0.2">
      <c r="A309" s="64"/>
      <c r="B309" s="98" t="s">
        <v>18</v>
      </c>
      <c r="C309" s="99"/>
      <c r="D309" s="99"/>
      <c r="E309" s="99"/>
      <c r="F309" s="99"/>
      <c r="G309" s="99"/>
      <c r="H309" s="99"/>
      <c r="I309" s="99"/>
      <c r="J309" s="99"/>
      <c r="K309" s="99"/>
      <c r="L309" s="99"/>
      <c r="M309" s="99"/>
      <c r="N309" s="99"/>
      <c r="O309" s="100"/>
      <c r="P309" s="44" t="str">
        <f t="shared" ref="P309" si="1462">IF(AND($P303="",$P306=""),"",SUM($P303:$P306))</f>
        <v/>
      </c>
      <c r="Q309" s="45" t="str">
        <f t="shared" ref="Q309" si="1463">IF(AND(Q303="",Q306=""),"",SUM(Q303:Q306))</f>
        <v/>
      </c>
      <c r="R309" s="45" t="str">
        <f t="shared" ref="R309" si="1464">IF(AND($R303="",$R306=""),"",SUM($R303:$R306))</f>
        <v/>
      </c>
      <c r="S309" s="46" t="str">
        <f t="shared" ref="S309" si="1465">IF(AND($P309="",$Q309="",$R309=""),"",SUM($P309:$R309))</f>
        <v/>
      </c>
      <c r="T309" s="50">
        <v>43</v>
      </c>
      <c r="U309" s="51" t="str">
        <f t="shared" ref="U309" si="1466">P309</f>
        <v/>
      </c>
      <c r="V309" s="51" t="str">
        <f t="shared" ref="V309" si="1467">Q309</f>
        <v/>
      </c>
      <c r="W309" s="51" t="str">
        <f t="shared" ref="W309" si="1468">R309</f>
        <v/>
      </c>
      <c r="X309" s="51" t="str">
        <f t="shared" ref="X309" si="1469">S309</f>
        <v/>
      </c>
    </row>
    <row r="310" spans="1:24" ht="14.25" thickBot="1" x14ac:dyDescent="0.2">
      <c r="A310" s="62" t="str" cm="1">
        <f t="array" aca="1" ref="A310" ca="1">IF($B310="","",IF(ISNUMBER(OFFSET(INDIRECT(ADDRESS(ROW(),COLUMN())),-7,0)),OFFSET(INDIRECT(ADDRESS(ROW(),COLUMN())),-7,0)+1,1))</f>
        <v/>
      </c>
      <c r="B310" s="88"/>
      <c r="C310" s="31"/>
      <c r="D310" s="20" t="s">
        <v>30</v>
      </c>
      <c r="E310" s="69" t="s">
        <v>29</v>
      </c>
      <c r="F310" s="21" t="s">
        <v>1</v>
      </c>
      <c r="G310" s="25"/>
      <c r="H310" s="54" t="str">
        <f t="shared" ref="H310" si="1470">IF($G310="","",IF($E310=1,ROUNDDOWN($G310*7.4/1000,0),ROUNDDOWN($G310*6/1000,0)))</f>
        <v/>
      </c>
      <c r="I310" s="55"/>
      <c r="J310" s="54" t="str">
        <f t="shared" ref="J310" si="1471">IF($G310="","",ROUNDDOWN($G310*2/1000,0))</f>
        <v/>
      </c>
      <c r="K310" s="55"/>
      <c r="L310" s="54" t="str">
        <f t="shared" ref="L310" si="1472">IF(G310="","",ROUNDDOWN($G310*2/1000,0))</f>
        <v/>
      </c>
      <c r="M310" s="123"/>
      <c r="N310" s="79" t="str">
        <f t="shared" ref="N310" si="1473">IF(AND($C310="",$C312=""),"",ABS($C310-$C312)+1)</f>
        <v/>
      </c>
      <c r="O310" s="81" t="str">
        <f t="shared" ref="O310" si="1474">REPLACE($O$7,1,2,"差１")</f>
        <v>差１</v>
      </c>
      <c r="P310" s="72" t="str">
        <f t="shared" ref="P310" si="1475">IF($I312="","",$I312*$N310)</f>
        <v/>
      </c>
      <c r="Q310" s="56" t="str">
        <f t="shared" ref="Q310" si="1476">IF($K312="","",$K312*$N310)</f>
        <v/>
      </c>
      <c r="R310" s="56" t="str">
        <f t="shared" ref="R310" si="1477">IF($M312="","",$M312*$N310)</f>
        <v/>
      </c>
      <c r="S310" s="67"/>
      <c r="U310" s="16"/>
      <c r="V310" s="16"/>
      <c r="W310" s="16"/>
      <c r="X310" s="16"/>
    </row>
    <row r="311" spans="1:24" ht="14.25" thickBot="1" x14ac:dyDescent="0.2">
      <c r="A311" s="63"/>
      <c r="B311" s="88"/>
      <c r="C311" s="75" t="s">
        <v>11</v>
      </c>
      <c r="D311" s="76"/>
      <c r="E311" s="70"/>
      <c r="F311" s="33" t="s">
        <v>2</v>
      </c>
      <c r="G311" s="26"/>
      <c r="H311" s="59" t="str">
        <f t="shared" ref="H311" si="1478">IF($G311="","",IF($E310=1,ROUNDDOWN($G311*7.4/1000,0),ROUNDDOWN($G311*6/1000,0)))</f>
        <v/>
      </c>
      <c r="I311" s="60"/>
      <c r="J311" s="59" t="str">
        <f t="shared" ref="J311" si="1479">IF(G311="","",ROUNDDOWN(G311*2/1000,0))</f>
        <v/>
      </c>
      <c r="K311" s="60"/>
      <c r="L311" s="59" t="str">
        <f t="shared" ref="L311" si="1480">IF($G311="","",ROUNDDOWN($G311*2/1000,0))</f>
        <v/>
      </c>
      <c r="M311" s="61"/>
      <c r="N311" s="80"/>
      <c r="O311" s="81"/>
      <c r="P311" s="73"/>
      <c r="Q311" s="57"/>
      <c r="R311" s="57"/>
      <c r="S311" s="67"/>
      <c r="U311" s="16"/>
      <c r="V311" s="16"/>
      <c r="W311" s="16"/>
      <c r="X311" s="16"/>
    </row>
    <row r="312" spans="1:24" ht="14.25" thickBot="1" x14ac:dyDescent="0.2">
      <c r="A312" s="63"/>
      <c r="B312" s="88"/>
      <c r="C312" s="34"/>
      <c r="D312" s="22" t="s">
        <v>30</v>
      </c>
      <c r="E312" s="71"/>
      <c r="F312" s="23" t="str">
        <f t="shared" ref="F312" si="1481">$O$9</f>
        <v>差１</v>
      </c>
      <c r="G312" s="7" t="str">
        <f t="shared" ref="G312" si="1482">IF(AND($G310="",$G311="",""),"",$G310-$G311)</f>
        <v/>
      </c>
      <c r="H312" s="8" t="s">
        <v>4</v>
      </c>
      <c r="I312" s="9" t="str">
        <f t="shared" ref="I312" si="1483">IF(AND($H310="",$H311=""),"",$H310-$H311)</f>
        <v/>
      </c>
      <c r="J312" s="8" t="s">
        <v>5</v>
      </c>
      <c r="K312" s="9" t="str">
        <f t="shared" ref="K312" si="1484">IF(AND($J310="",$J311=""),"",$J310-$J311)</f>
        <v/>
      </c>
      <c r="L312" s="10" t="s">
        <v>6</v>
      </c>
      <c r="M312" s="7" t="str">
        <f t="shared" ref="M312" si="1485">IF(AND($L310="",$L311=""),"",$L310-$L311)</f>
        <v/>
      </c>
      <c r="N312" s="122"/>
      <c r="O312" s="81"/>
      <c r="P312" s="74"/>
      <c r="Q312" s="58"/>
      <c r="R312" s="58"/>
      <c r="S312" s="67"/>
      <c r="U312" s="16"/>
      <c r="V312" s="16"/>
      <c r="W312" s="16"/>
      <c r="X312" s="16"/>
    </row>
    <row r="313" spans="1:24" ht="14.25" thickBot="1" x14ac:dyDescent="0.2">
      <c r="A313" s="63"/>
      <c r="B313" s="89"/>
      <c r="C313" s="31"/>
      <c r="D313" s="20" t="s">
        <v>30</v>
      </c>
      <c r="E313" s="69"/>
      <c r="F313" s="24" t="s">
        <v>1</v>
      </c>
      <c r="G313" s="26"/>
      <c r="H313" s="117" t="str">
        <f t="shared" ref="H313" si="1486">IF($G313="","",IF($E313=1,ROUNDDOWN($G313*7.4/1000,0),ROUNDDOWN($G313*6/1000,0)))</f>
        <v/>
      </c>
      <c r="I313" s="118"/>
      <c r="J313" s="117" t="str">
        <f t="shared" ref="J313:J314" si="1487">IF($G313="","",ROUNDDOWN($G313*2/1000,0))</f>
        <v/>
      </c>
      <c r="K313" s="118"/>
      <c r="L313" s="117" t="str">
        <f t="shared" ref="L313:L314" si="1488">IF($G313="","",ROUNDDOWN($G313*2/1000,0))</f>
        <v/>
      </c>
      <c r="M313" s="119"/>
      <c r="N313" s="79" t="str">
        <f t="shared" ref="N313" si="1489">IF(AND($C313="",$C315=""),"",ABS($C313-$C315)+1)</f>
        <v/>
      </c>
      <c r="O313" s="120" t="str">
        <f t="shared" ref="O313" si="1490">REPLACE($O$7,1,2,"差２")</f>
        <v>差２</v>
      </c>
      <c r="P313" s="77" t="str">
        <f>IF($I315="","",$I315*$N313)</f>
        <v/>
      </c>
      <c r="Q313" s="56" t="str">
        <f>IF($K315="","",$K315*$N313)</f>
        <v/>
      </c>
      <c r="R313" s="56" t="str">
        <f>IF($M315="","",$M315*$N313)</f>
        <v/>
      </c>
      <c r="S313" s="67"/>
      <c r="U313" s="16"/>
      <c r="V313" s="16"/>
      <c r="W313" s="16"/>
      <c r="X313" s="16"/>
    </row>
    <row r="314" spans="1:24" ht="14.25" thickBot="1" x14ac:dyDescent="0.2">
      <c r="A314" s="63"/>
      <c r="B314" s="90"/>
      <c r="C314" s="75" t="s">
        <v>11</v>
      </c>
      <c r="D314" s="76"/>
      <c r="E314" s="70"/>
      <c r="F314" s="33" t="s">
        <v>2</v>
      </c>
      <c r="G314" s="26"/>
      <c r="H314" s="59" t="str">
        <f t="shared" ref="H314" si="1491">IF($G313="","",IF($E313=1,ROUNDDOWN($G314*7.4/1000,0),ROUNDDOWN($G314*6/1000,0)))</f>
        <v/>
      </c>
      <c r="I314" s="60"/>
      <c r="J314" s="59" t="str">
        <f t="shared" si="1487"/>
        <v/>
      </c>
      <c r="K314" s="60"/>
      <c r="L314" s="59" t="str">
        <f t="shared" si="1488"/>
        <v/>
      </c>
      <c r="M314" s="61"/>
      <c r="N314" s="80"/>
      <c r="O314" s="120"/>
      <c r="P314" s="78"/>
      <c r="Q314" s="57"/>
      <c r="R314" s="57"/>
      <c r="S314" s="67"/>
      <c r="U314" s="16"/>
      <c r="V314" s="16"/>
      <c r="W314" s="16"/>
      <c r="X314" s="16"/>
    </row>
    <row r="315" spans="1:24" ht="14.25" thickBot="1" x14ac:dyDescent="0.2">
      <c r="A315" s="63"/>
      <c r="B315" s="90"/>
      <c r="C315" s="37"/>
      <c r="D315" s="38" t="s">
        <v>30</v>
      </c>
      <c r="E315" s="71"/>
      <c r="F315" s="39" t="str">
        <f t="shared" ref="F315" si="1492">$O$12</f>
        <v>差２</v>
      </c>
      <c r="G315" s="40" t="str">
        <f t="shared" ref="G315" si="1493">IF(AND($G313="",$G314=""),"",$G313-$G314)</f>
        <v/>
      </c>
      <c r="H315" s="41" t="s">
        <v>4</v>
      </c>
      <c r="I315" s="42" t="str">
        <f t="shared" ref="I315" si="1494">IF(AND($H313="",$H314=""),"",$H313-$H314)</f>
        <v/>
      </c>
      <c r="J315" s="41" t="s">
        <v>5</v>
      </c>
      <c r="K315" s="42" t="str">
        <f t="shared" ref="K315" si="1495">IF(AND($J313="",$J314=""),"",$J313-$J314)</f>
        <v/>
      </c>
      <c r="L315" s="43" t="s">
        <v>6</v>
      </c>
      <c r="M315" s="40" t="str">
        <f t="shared" ref="M315" si="1496">IF(AND($L313="",$L314=""),"",$L313-$L314)</f>
        <v/>
      </c>
      <c r="N315" s="80"/>
      <c r="O315" s="121"/>
      <c r="P315" s="78"/>
      <c r="Q315" s="58"/>
      <c r="R315" s="58"/>
      <c r="S315" s="68"/>
      <c r="U315" s="16"/>
      <c r="V315" s="16"/>
      <c r="W315" s="16"/>
      <c r="X315" s="16"/>
    </row>
    <row r="316" spans="1:24" ht="15" thickTop="1" thickBot="1" x14ac:dyDescent="0.2">
      <c r="A316" s="64"/>
      <c r="B316" s="98" t="s">
        <v>18</v>
      </c>
      <c r="C316" s="99"/>
      <c r="D316" s="99"/>
      <c r="E316" s="99"/>
      <c r="F316" s="99"/>
      <c r="G316" s="99"/>
      <c r="H316" s="99"/>
      <c r="I316" s="99"/>
      <c r="J316" s="99"/>
      <c r="K316" s="99"/>
      <c r="L316" s="99"/>
      <c r="M316" s="99"/>
      <c r="N316" s="99"/>
      <c r="O316" s="100"/>
      <c r="P316" s="44" t="str">
        <f t="shared" ref="P316" si="1497">IF(AND($P310="",$P313=""),"",SUM($P310:$P313))</f>
        <v/>
      </c>
      <c r="Q316" s="45" t="str">
        <f t="shared" ref="Q316" si="1498">IF(AND(Q310="",Q313=""),"",SUM(Q310:Q313))</f>
        <v/>
      </c>
      <c r="R316" s="45" t="str">
        <f t="shared" ref="R316" si="1499">IF(AND($R310="",$R313=""),"",SUM($R310:$R313))</f>
        <v/>
      </c>
      <c r="S316" s="46" t="str">
        <f t="shared" ref="S316" si="1500">IF(AND($P316="",$Q316="",$R316=""),"",SUM($P316:$R316))</f>
        <v/>
      </c>
      <c r="T316" s="50">
        <v>44</v>
      </c>
      <c r="U316" s="51" t="str">
        <f t="shared" ref="U316" si="1501">P316</f>
        <v/>
      </c>
      <c r="V316" s="51" t="str">
        <f t="shared" ref="V316" si="1502">Q316</f>
        <v/>
      </c>
      <c r="W316" s="51" t="str">
        <f t="shared" ref="W316" si="1503">R316</f>
        <v/>
      </c>
      <c r="X316" s="51" t="str">
        <f t="shared" ref="X316" si="1504">S316</f>
        <v/>
      </c>
    </row>
    <row r="317" spans="1:24" ht="14.25" thickBot="1" x14ac:dyDescent="0.2">
      <c r="A317" s="62" t="str" cm="1">
        <f t="array" aca="1" ref="A317" ca="1">IF($B317="","",IF(ISNUMBER(OFFSET(INDIRECT(ADDRESS(ROW(),COLUMN())),-7,0)),OFFSET(INDIRECT(ADDRESS(ROW(),COLUMN())),-7,0)+1,1))</f>
        <v/>
      </c>
      <c r="B317" s="88"/>
      <c r="C317" s="31"/>
      <c r="D317" s="20" t="s">
        <v>30</v>
      </c>
      <c r="E317" s="69" t="s">
        <v>29</v>
      </c>
      <c r="F317" s="21" t="s">
        <v>1</v>
      </c>
      <c r="G317" s="25"/>
      <c r="H317" s="54" t="str">
        <f t="shared" ref="H317" si="1505">IF($G317="","",IF($E317=1,ROUNDDOWN($G317*7.4/1000,0),ROUNDDOWN($G317*6/1000,0)))</f>
        <v/>
      </c>
      <c r="I317" s="55"/>
      <c r="J317" s="54" t="str">
        <f t="shared" ref="J317" si="1506">IF($G317="","",ROUNDDOWN($G317*2/1000,0))</f>
        <v/>
      </c>
      <c r="K317" s="55"/>
      <c r="L317" s="54" t="str">
        <f t="shared" ref="L317" si="1507">IF(G317="","",ROUNDDOWN($G317*2/1000,0))</f>
        <v/>
      </c>
      <c r="M317" s="123"/>
      <c r="N317" s="79" t="str">
        <f t="shared" ref="N317" si="1508">IF(AND($C317="",$C319=""),"",ABS($C317-$C319)+1)</f>
        <v/>
      </c>
      <c r="O317" s="81" t="str">
        <f t="shared" ref="O317" si="1509">REPLACE($O$7,1,2,"差１")</f>
        <v>差１</v>
      </c>
      <c r="P317" s="72" t="str">
        <f t="shared" ref="P317" si="1510">IF($I319="","",$I319*$N317)</f>
        <v/>
      </c>
      <c r="Q317" s="56" t="str">
        <f t="shared" ref="Q317" si="1511">IF($K319="","",$K319*$N317)</f>
        <v/>
      </c>
      <c r="R317" s="56" t="str">
        <f t="shared" ref="R317" si="1512">IF($M319="","",$M319*$N317)</f>
        <v/>
      </c>
      <c r="S317" s="67"/>
      <c r="U317" s="16"/>
      <c r="V317" s="16"/>
      <c r="W317" s="16"/>
      <c r="X317" s="16"/>
    </row>
    <row r="318" spans="1:24" ht="14.25" thickBot="1" x14ac:dyDescent="0.2">
      <c r="A318" s="63"/>
      <c r="B318" s="88"/>
      <c r="C318" s="75" t="s">
        <v>11</v>
      </c>
      <c r="D318" s="76"/>
      <c r="E318" s="70"/>
      <c r="F318" s="33" t="s">
        <v>2</v>
      </c>
      <c r="G318" s="26"/>
      <c r="H318" s="59" t="str">
        <f t="shared" ref="H318" si="1513">IF($G318="","",IF($E317=1,ROUNDDOWN($G318*7.4/1000,0),ROUNDDOWN($G318*6/1000,0)))</f>
        <v/>
      </c>
      <c r="I318" s="60"/>
      <c r="J318" s="59" t="str">
        <f t="shared" ref="J318" si="1514">IF(G318="","",ROUNDDOWN(G318*2/1000,0))</f>
        <v/>
      </c>
      <c r="K318" s="60"/>
      <c r="L318" s="59" t="str">
        <f t="shared" ref="L318" si="1515">IF($G318="","",ROUNDDOWN($G318*2/1000,0))</f>
        <v/>
      </c>
      <c r="M318" s="61"/>
      <c r="N318" s="80"/>
      <c r="O318" s="81"/>
      <c r="P318" s="73"/>
      <c r="Q318" s="57"/>
      <c r="R318" s="57"/>
      <c r="S318" s="67"/>
      <c r="U318" s="16"/>
      <c r="V318" s="16"/>
      <c r="W318" s="16"/>
      <c r="X318" s="16"/>
    </row>
    <row r="319" spans="1:24" ht="14.25" thickBot="1" x14ac:dyDescent="0.2">
      <c r="A319" s="63"/>
      <c r="B319" s="88"/>
      <c r="C319" s="34"/>
      <c r="D319" s="22" t="s">
        <v>30</v>
      </c>
      <c r="E319" s="71"/>
      <c r="F319" s="23" t="str">
        <f t="shared" ref="F319" si="1516">$O$9</f>
        <v>差１</v>
      </c>
      <c r="G319" s="7" t="str">
        <f t="shared" ref="G319" si="1517">IF(AND($G317="",$G318="",""),"",$G317-$G318)</f>
        <v/>
      </c>
      <c r="H319" s="8" t="s">
        <v>4</v>
      </c>
      <c r="I319" s="9" t="str">
        <f t="shared" ref="I319" si="1518">IF(AND($H317="",$H318=""),"",$H317-$H318)</f>
        <v/>
      </c>
      <c r="J319" s="8" t="s">
        <v>5</v>
      </c>
      <c r="K319" s="9" t="str">
        <f t="shared" ref="K319" si="1519">IF(AND($J317="",$J318=""),"",$J317-$J318)</f>
        <v/>
      </c>
      <c r="L319" s="10" t="s">
        <v>6</v>
      </c>
      <c r="M319" s="7" t="str">
        <f t="shared" ref="M319" si="1520">IF(AND($L317="",$L318=""),"",$L317-$L318)</f>
        <v/>
      </c>
      <c r="N319" s="122"/>
      <c r="O319" s="81"/>
      <c r="P319" s="74"/>
      <c r="Q319" s="58"/>
      <c r="R319" s="58"/>
      <c r="S319" s="67"/>
      <c r="U319" s="16"/>
      <c r="V319" s="16"/>
      <c r="W319" s="16"/>
      <c r="X319" s="16"/>
    </row>
    <row r="320" spans="1:24" ht="14.25" thickBot="1" x14ac:dyDescent="0.2">
      <c r="A320" s="63"/>
      <c r="B320" s="89"/>
      <c r="C320" s="31"/>
      <c r="D320" s="20" t="s">
        <v>30</v>
      </c>
      <c r="E320" s="69"/>
      <c r="F320" s="24" t="s">
        <v>1</v>
      </c>
      <c r="G320" s="26"/>
      <c r="H320" s="117" t="str">
        <f t="shared" ref="H320" si="1521">IF($G320="","",IF($E320=1,ROUNDDOWN($G320*7.4/1000,0),ROUNDDOWN($G320*6/1000,0)))</f>
        <v/>
      </c>
      <c r="I320" s="118"/>
      <c r="J320" s="117" t="str">
        <f t="shared" ref="J320:J321" si="1522">IF($G320="","",ROUNDDOWN($G320*2/1000,0))</f>
        <v/>
      </c>
      <c r="K320" s="118"/>
      <c r="L320" s="117" t="str">
        <f t="shared" ref="L320:L321" si="1523">IF($G320="","",ROUNDDOWN($G320*2/1000,0))</f>
        <v/>
      </c>
      <c r="M320" s="119"/>
      <c r="N320" s="79" t="str">
        <f t="shared" ref="N320" si="1524">IF(AND($C320="",$C322=""),"",ABS($C320-$C322)+1)</f>
        <v/>
      </c>
      <c r="O320" s="120" t="str">
        <f t="shared" ref="O320" si="1525">REPLACE($O$7,1,2,"差２")</f>
        <v>差２</v>
      </c>
      <c r="P320" s="77" t="str">
        <f>IF($I322="","",$I322*$N320)</f>
        <v/>
      </c>
      <c r="Q320" s="56" t="str">
        <f>IF($K322="","",$K322*$N320)</f>
        <v/>
      </c>
      <c r="R320" s="56" t="str">
        <f>IF($M322="","",$M322*$N320)</f>
        <v/>
      </c>
      <c r="S320" s="67"/>
      <c r="U320" s="16"/>
      <c r="V320" s="16"/>
      <c r="W320" s="16"/>
      <c r="X320" s="16"/>
    </row>
    <row r="321" spans="1:24" ht="14.25" thickBot="1" x14ac:dyDescent="0.2">
      <c r="A321" s="63"/>
      <c r="B321" s="90"/>
      <c r="C321" s="75" t="s">
        <v>11</v>
      </c>
      <c r="D321" s="76"/>
      <c r="E321" s="70"/>
      <c r="F321" s="33" t="s">
        <v>2</v>
      </c>
      <c r="G321" s="26"/>
      <c r="H321" s="59" t="str">
        <f t="shared" ref="H321" si="1526">IF($G320="","",IF($E320=1,ROUNDDOWN($G321*7.4/1000,0),ROUNDDOWN($G321*6/1000,0)))</f>
        <v/>
      </c>
      <c r="I321" s="60"/>
      <c r="J321" s="59" t="str">
        <f t="shared" si="1522"/>
        <v/>
      </c>
      <c r="K321" s="60"/>
      <c r="L321" s="59" t="str">
        <f t="shared" si="1523"/>
        <v/>
      </c>
      <c r="M321" s="61"/>
      <c r="N321" s="80"/>
      <c r="O321" s="120"/>
      <c r="P321" s="78"/>
      <c r="Q321" s="57"/>
      <c r="R321" s="57"/>
      <c r="S321" s="67"/>
      <c r="U321" s="16"/>
      <c r="V321" s="16"/>
      <c r="W321" s="16"/>
      <c r="X321" s="16"/>
    </row>
    <row r="322" spans="1:24" ht="14.25" thickBot="1" x14ac:dyDescent="0.2">
      <c r="A322" s="63"/>
      <c r="B322" s="90"/>
      <c r="C322" s="37"/>
      <c r="D322" s="38" t="s">
        <v>30</v>
      </c>
      <c r="E322" s="71"/>
      <c r="F322" s="39" t="str">
        <f t="shared" ref="F322" si="1527">$O$12</f>
        <v>差２</v>
      </c>
      <c r="G322" s="40" t="str">
        <f t="shared" ref="G322" si="1528">IF(AND($G320="",$G321=""),"",$G320-$G321)</f>
        <v/>
      </c>
      <c r="H322" s="41" t="s">
        <v>4</v>
      </c>
      <c r="I322" s="42" t="str">
        <f t="shared" ref="I322" si="1529">IF(AND($H320="",$H321=""),"",$H320-$H321)</f>
        <v/>
      </c>
      <c r="J322" s="41" t="s">
        <v>5</v>
      </c>
      <c r="K322" s="42" t="str">
        <f t="shared" ref="K322" si="1530">IF(AND($J320="",$J321=""),"",$J320-$J321)</f>
        <v/>
      </c>
      <c r="L322" s="43" t="s">
        <v>6</v>
      </c>
      <c r="M322" s="40" t="str">
        <f t="shared" ref="M322" si="1531">IF(AND($L320="",$L321=""),"",$L320-$L321)</f>
        <v/>
      </c>
      <c r="N322" s="80"/>
      <c r="O322" s="121"/>
      <c r="P322" s="78"/>
      <c r="Q322" s="58"/>
      <c r="R322" s="58"/>
      <c r="S322" s="68"/>
      <c r="U322" s="16"/>
      <c r="V322" s="16"/>
      <c r="W322" s="16"/>
      <c r="X322" s="16"/>
    </row>
    <row r="323" spans="1:24" ht="15" thickTop="1" thickBot="1" x14ac:dyDescent="0.2">
      <c r="A323" s="64"/>
      <c r="B323" s="98" t="s">
        <v>18</v>
      </c>
      <c r="C323" s="99"/>
      <c r="D323" s="99"/>
      <c r="E323" s="99"/>
      <c r="F323" s="99"/>
      <c r="G323" s="99"/>
      <c r="H323" s="99"/>
      <c r="I323" s="99"/>
      <c r="J323" s="99"/>
      <c r="K323" s="99"/>
      <c r="L323" s="99"/>
      <c r="M323" s="99"/>
      <c r="N323" s="99"/>
      <c r="O323" s="100"/>
      <c r="P323" s="44" t="str">
        <f t="shared" ref="P323" si="1532">IF(AND($P317="",$P320=""),"",SUM($P317:$P320))</f>
        <v/>
      </c>
      <c r="Q323" s="45" t="str">
        <f t="shared" ref="Q323" si="1533">IF(AND(Q317="",Q320=""),"",SUM(Q317:Q320))</f>
        <v/>
      </c>
      <c r="R323" s="45" t="str">
        <f t="shared" ref="R323" si="1534">IF(AND($R317="",$R320=""),"",SUM($R317:$R320))</f>
        <v/>
      </c>
      <c r="S323" s="46" t="str">
        <f t="shared" ref="S323" si="1535">IF(AND($P323="",$Q323="",$R323=""),"",SUM($P323:$R323))</f>
        <v/>
      </c>
      <c r="T323" s="50">
        <v>45</v>
      </c>
      <c r="U323" s="51" t="str">
        <f t="shared" ref="U323" si="1536">P323</f>
        <v/>
      </c>
      <c r="V323" s="51" t="str">
        <f t="shared" ref="V323" si="1537">Q323</f>
        <v/>
      </c>
      <c r="W323" s="51" t="str">
        <f t="shared" ref="W323" si="1538">R323</f>
        <v/>
      </c>
      <c r="X323" s="51" t="str">
        <f t="shared" ref="X323" si="1539">S323</f>
        <v/>
      </c>
    </row>
    <row r="324" spans="1:24" ht="14.25" thickBot="1" x14ac:dyDescent="0.2">
      <c r="A324" s="62" t="str" cm="1">
        <f t="array" aca="1" ref="A324" ca="1">IF($B324="","",IF(ISNUMBER(OFFSET(INDIRECT(ADDRESS(ROW(),COLUMN())),-7,0)),OFFSET(INDIRECT(ADDRESS(ROW(),COLUMN())),-7,0)+1,1))</f>
        <v/>
      </c>
      <c r="B324" s="88"/>
      <c r="C324" s="31"/>
      <c r="D324" s="20" t="s">
        <v>30</v>
      </c>
      <c r="E324" s="69" t="s">
        <v>29</v>
      </c>
      <c r="F324" s="21" t="s">
        <v>1</v>
      </c>
      <c r="G324" s="25"/>
      <c r="H324" s="54" t="str">
        <f t="shared" ref="H324" si="1540">IF($G324="","",IF($E324=1,ROUNDDOWN($G324*7.4/1000,0),ROUNDDOWN($G324*6/1000,0)))</f>
        <v/>
      </c>
      <c r="I324" s="55"/>
      <c r="J324" s="54" t="str">
        <f t="shared" ref="J324" si="1541">IF($G324="","",ROUNDDOWN($G324*2/1000,0))</f>
        <v/>
      </c>
      <c r="K324" s="55"/>
      <c r="L324" s="54" t="str">
        <f t="shared" ref="L324" si="1542">IF(G324="","",ROUNDDOWN($G324*2/1000,0))</f>
        <v/>
      </c>
      <c r="M324" s="123"/>
      <c r="N324" s="79" t="str">
        <f t="shared" ref="N324" si="1543">IF(AND($C324="",$C326=""),"",ABS($C324-$C326)+1)</f>
        <v/>
      </c>
      <c r="O324" s="81" t="str">
        <f t="shared" ref="O324" si="1544">REPLACE($O$7,1,2,"差１")</f>
        <v>差１</v>
      </c>
      <c r="P324" s="72" t="str">
        <f t="shared" ref="P324" si="1545">IF($I326="","",$I326*$N324)</f>
        <v/>
      </c>
      <c r="Q324" s="56" t="str">
        <f t="shared" ref="Q324" si="1546">IF($K326="","",$K326*$N324)</f>
        <v/>
      </c>
      <c r="R324" s="56" t="str">
        <f t="shared" ref="R324" si="1547">IF($M326="","",$M326*$N324)</f>
        <v/>
      </c>
      <c r="S324" s="67"/>
      <c r="U324" s="16"/>
      <c r="V324" s="16"/>
      <c r="W324" s="16"/>
      <c r="X324" s="16"/>
    </row>
    <row r="325" spans="1:24" ht="14.25" thickBot="1" x14ac:dyDescent="0.2">
      <c r="A325" s="63"/>
      <c r="B325" s="88"/>
      <c r="C325" s="75" t="s">
        <v>11</v>
      </c>
      <c r="D325" s="76"/>
      <c r="E325" s="70"/>
      <c r="F325" s="33" t="s">
        <v>2</v>
      </c>
      <c r="G325" s="26"/>
      <c r="H325" s="59" t="str">
        <f t="shared" ref="H325" si="1548">IF($G325="","",IF($E324=1,ROUNDDOWN($G325*7.4/1000,0),ROUNDDOWN($G325*6/1000,0)))</f>
        <v/>
      </c>
      <c r="I325" s="60"/>
      <c r="J325" s="59" t="str">
        <f t="shared" ref="J325" si="1549">IF(G325="","",ROUNDDOWN(G325*2/1000,0))</f>
        <v/>
      </c>
      <c r="K325" s="60"/>
      <c r="L325" s="59" t="str">
        <f t="shared" ref="L325" si="1550">IF($G325="","",ROUNDDOWN($G325*2/1000,0))</f>
        <v/>
      </c>
      <c r="M325" s="61"/>
      <c r="N325" s="80"/>
      <c r="O325" s="81"/>
      <c r="P325" s="73"/>
      <c r="Q325" s="57"/>
      <c r="R325" s="57"/>
      <c r="S325" s="67"/>
      <c r="U325" s="16"/>
      <c r="V325" s="16"/>
      <c r="W325" s="16"/>
      <c r="X325" s="16"/>
    </row>
    <row r="326" spans="1:24" ht="14.25" thickBot="1" x14ac:dyDescent="0.2">
      <c r="A326" s="63"/>
      <c r="B326" s="88"/>
      <c r="C326" s="34"/>
      <c r="D326" s="22" t="s">
        <v>30</v>
      </c>
      <c r="E326" s="71"/>
      <c r="F326" s="23" t="str">
        <f t="shared" ref="F326" si="1551">$O$9</f>
        <v>差１</v>
      </c>
      <c r="G326" s="7" t="str">
        <f t="shared" ref="G326" si="1552">IF(AND($G324="",$G325="",""),"",$G324-$G325)</f>
        <v/>
      </c>
      <c r="H326" s="8" t="s">
        <v>4</v>
      </c>
      <c r="I326" s="9" t="str">
        <f t="shared" ref="I326" si="1553">IF(AND($H324="",$H325=""),"",$H324-$H325)</f>
        <v/>
      </c>
      <c r="J326" s="8" t="s">
        <v>5</v>
      </c>
      <c r="K326" s="9" t="str">
        <f t="shared" ref="K326" si="1554">IF(AND($J324="",$J325=""),"",$J324-$J325)</f>
        <v/>
      </c>
      <c r="L326" s="10" t="s">
        <v>6</v>
      </c>
      <c r="M326" s="7" t="str">
        <f t="shared" ref="M326" si="1555">IF(AND($L324="",$L325=""),"",$L324-$L325)</f>
        <v/>
      </c>
      <c r="N326" s="122"/>
      <c r="O326" s="81"/>
      <c r="P326" s="74"/>
      <c r="Q326" s="58"/>
      <c r="R326" s="58"/>
      <c r="S326" s="67"/>
      <c r="U326" s="16"/>
      <c r="V326" s="16"/>
      <c r="W326" s="16"/>
      <c r="X326" s="16"/>
    </row>
    <row r="327" spans="1:24" ht="14.25" thickBot="1" x14ac:dyDescent="0.2">
      <c r="A327" s="63"/>
      <c r="B327" s="89"/>
      <c r="C327" s="31"/>
      <c r="D327" s="20" t="s">
        <v>30</v>
      </c>
      <c r="E327" s="69"/>
      <c r="F327" s="24" t="s">
        <v>1</v>
      </c>
      <c r="G327" s="26"/>
      <c r="H327" s="117" t="str">
        <f t="shared" ref="H327" si="1556">IF($G327="","",IF($E327=1,ROUNDDOWN($G327*7.4/1000,0),ROUNDDOWN($G327*6/1000,0)))</f>
        <v/>
      </c>
      <c r="I327" s="118"/>
      <c r="J327" s="117" t="str">
        <f t="shared" ref="J327:J328" si="1557">IF($G327="","",ROUNDDOWN($G327*2/1000,0))</f>
        <v/>
      </c>
      <c r="K327" s="118"/>
      <c r="L327" s="117" t="str">
        <f t="shared" ref="L327:L328" si="1558">IF($G327="","",ROUNDDOWN($G327*2/1000,0))</f>
        <v/>
      </c>
      <c r="M327" s="119"/>
      <c r="N327" s="79" t="str">
        <f t="shared" ref="N327" si="1559">IF(AND($C327="",$C329=""),"",ABS($C327-$C329)+1)</f>
        <v/>
      </c>
      <c r="O327" s="120" t="str">
        <f t="shared" ref="O327" si="1560">REPLACE($O$7,1,2,"差２")</f>
        <v>差２</v>
      </c>
      <c r="P327" s="77" t="str">
        <f>IF($I329="","",$I329*$N327)</f>
        <v/>
      </c>
      <c r="Q327" s="56" t="str">
        <f>IF($K329="","",$K329*$N327)</f>
        <v/>
      </c>
      <c r="R327" s="56" t="str">
        <f>IF($M329="","",$M329*$N327)</f>
        <v/>
      </c>
      <c r="S327" s="67"/>
      <c r="U327" s="16"/>
      <c r="V327" s="16"/>
      <c r="W327" s="16"/>
      <c r="X327" s="16"/>
    </row>
    <row r="328" spans="1:24" ht="14.25" thickBot="1" x14ac:dyDescent="0.2">
      <c r="A328" s="63"/>
      <c r="B328" s="90"/>
      <c r="C328" s="75" t="s">
        <v>11</v>
      </c>
      <c r="D328" s="76"/>
      <c r="E328" s="70"/>
      <c r="F328" s="33" t="s">
        <v>2</v>
      </c>
      <c r="G328" s="26"/>
      <c r="H328" s="59" t="str">
        <f t="shared" ref="H328" si="1561">IF($G327="","",IF($E327=1,ROUNDDOWN($G328*7.4/1000,0),ROUNDDOWN($G328*6/1000,0)))</f>
        <v/>
      </c>
      <c r="I328" s="60"/>
      <c r="J328" s="59" t="str">
        <f t="shared" si="1557"/>
        <v/>
      </c>
      <c r="K328" s="60"/>
      <c r="L328" s="59" t="str">
        <f t="shared" si="1558"/>
        <v/>
      </c>
      <c r="M328" s="61"/>
      <c r="N328" s="80"/>
      <c r="O328" s="120"/>
      <c r="P328" s="78"/>
      <c r="Q328" s="57"/>
      <c r="R328" s="57"/>
      <c r="S328" s="67"/>
      <c r="U328" s="16"/>
      <c r="V328" s="16"/>
      <c r="W328" s="16"/>
      <c r="X328" s="16"/>
    </row>
    <row r="329" spans="1:24" ht="14.25" thickBot="1" x14ac:dyDescent="0.2">
      <c r="A329" s="63"/>
      <c r="B329" s="90"/>
      <c r="C329" s="37"/>
      <c r="D329" s="38" t="s">
        <v>30</v>
      </c>
      <c r="E329" s="71"/>
      <c r="F329" s="39" t="str">
        <f t="shared" ref="F329" si="1562">$O$12</f>
        <v>差２</v>
      </c>
      <c r="G329" s="40" t="str">
        <f t="shared" ref="G329" si="1563">IF(AND($G327="",$G328=""),"",$G327-$G328)</f>
        <v/>
      </c>
      <c r="H329" s="41" t="s">
        <v>4</v>
      </c>
      <c r="I329" s="42" t="str">
        <f t="shared" ref="I329" si="1564">IF(AND($H327="",$H328=""),"",$H327-$H328)</f>
        <v/>
      </c>
      <c r="J329" s="41" t="s">
        <v>5</v>
      </c>
      <c r="K329" s="42" t="str">
        <f t="shared" ref="K329" si="1565">IF(AND($J327="",$J328=""),"",$J327-$J328)</f>
        <v/>
      </c>
      <c r="L329" s="43" t="s">
        <v>6</v>
      </c>
      <c r="M329" s="40" t="str">
        <f t="shared" ref="M329" si="1566">IF(AND($L327="",$L328=""),"",$L327-$L328)</f>
        <v/>
      </c>
      <c r="N329" s="80"/>
      <c r="O329" s="121"/>
      <c r="P329" s="78"/>
      <c r="Q329" s="58"/>
      <c r="R329" s="58"/>
      <c r="S329" s="68"/>
      <c r="U329" s="16"/>
      <c r="V329" s="16"/>
      <c r="W329" s="16"/>
      <c r="X329" s="16"/>
    </row>
    <row r="330" spans="1:24" ht="15" thickTop="1" thickBot="1" x14ac:dyDescent="0.2">
      <c r="A330" s="64"/>
      <c r="B330" s="98" t="s">
        <v>18</v>
      </c>
      <c r="C330" s="99"/>
      <c r="D330" s="99"/>
      <c r="E330" s="99"/>
      <c r="F330" s="99"/>
      <c r="G330" s="99"/>
      <c r="H330" s="99"/>
      <c r="I330" s="99"/>
      <c r="J330" s="99"/>
      <c r="K330" s="99"/>
      <c r="L330" s="99"/>
      <c r="M330" s="99"/>
      <c r="N330" s="99"/>
      <c r="O330" s="100"/>
      <c r="P330" s="44" t="str">
        <f t="shared" ref="P330" si="1567">IF(AND($P324="",$P327=""),"",SUM($P324:$P327))</f>
        <v/>
      </c>
      <c r="Q330" s="45" t="str">
        <f t="shared" ref="Q330" si="1568">IF(AND(Q324="",Q327=""),"",SUM(Q324:Q327))</f>
        <v/>
      </c>
      <c r="R330" s="45" t="str">
        <f t="shared" ref="R330" si="1569">IF(AND($R324="",$R327=""),"",SUM($R324:$R327))</f>
        <v/>
      </c>
      <c r="S330" s="46" t="str">
        <f t="shared" ref="S330" si="1570">IF(AND($P330="",$Q330="",$R330=""),"",SUM($P330:$R330))</f>
        <v/>
      </c>
      <c r="T330" s="50">
        <v>46</v>
      </c>
      <c r="U330" s="51" t="str">
        <f t="shared" ref="U330" si="1571">P330</f>
        <v/>
      </c>
      <c r="V330" s="51" t="str">
        <f t="shared" ref="V330" si="1572">Q330</f>
        <v/>
      </c>
      <c r="W330" s="51" t="str">
        <f t="shared" ref="W330" si="1573">R330</f>
        <v/>
      </c>
      <c r="X330" s="51" t="str">
        <f t="shared" ref="X330" si="1574">S330</f>
        <v/>
      </c>
    </row>
    <row r="331" spans="1:24" ht="14.25" thickBot="1" x14ac:dyDescent="0.2">
      <c r="A331" s="62" t="str" cm="1">
        <f t="array" aca="1" ref="A331" ca="1">IF($B331="","",IF(ISNUMBER(OFFSET(INDIRECT(ADDRESS(ROW(),COLUMN())),-7,0)),OFFSET(INDIRECT(ADDRESS(ROW(),COLUMN())),-7,0)+1,1))</f>
        <v/>
      </c>
      <c r="B331" s="88"/>
      <c r="C331" s="31"/>
      <c r="D331" s="20" t="s">
        <v>30</v>
      </c>
      <c r="E331" s="69" t="s">
        <v>29</v>
      </c>
      <c r="F331" s="21" t="s">
        <v>1</v>
      </c>
      <c r="G331" s="25"/>
      <c r="H331" s="54" t="str">
        <f t="shared" ref="H331" si="1575">IF($G331="","",IF($E331=1,ROUNDDOWN($G331*7.4/1000,0),ROUNDDOWN($G331*6/1000,0)))</f>
        <v/>
      </c>
      <c r="I331" s="55"/>
      <c r="J331" s="54" t="str">
        <f t="shared" ref="J331" si="1576">IF($G331="","",ROUNDDOWN($G331*2/1000,0))</f>
        <v/>
      </c>
      <c r="K331" s="55"/>
      <c r="L331" s="54" t="str">
        <f t="shared" ref="L331" si="1577">IF(G331="","",ROUNDDOWN($G331*2/1000,0))</f>
        <v/>
      </c>
      <c r="M331" s="123"/>
      <c r="N331" s="79" t="str">
        <f t="shared" ref="N331" si="1578">IF(AND($C331="",$C333=""),"",ABS($C331-$C333)+1)</f>
        <v/>
      </c>
      <c r="O331" s="81" t="str">
        <f t="shared" ref="O331" si="1579">REPLACE($O$7,1,2,"差１")</f>
        <v>差１</v>
      </c>
      <c r="P331" s="72" t="str">
        <f t="shared" ref="P331" si="1580">IF($I333="","",$I333*$N331)</f>
        <v/>
      </c>
      <c r="Q331" s="56" t="str">
        <f t="shared" ref="Q331" si="1581">IF($K333="","",$K333*$N331)</f>
        <v/>
      </c>
      <c r="R331" s="56" t="str">
        <f t="shared" ref="R331" si="1582">IF($M333="","",$M333*$N331)</f>
        <v/>
      </c>
      <c r="S331" s="67"/>
      <c r="U331" s="16"/>
      <c r="V331" s="16"/>
      <c r="W331" s="16"/>
      <c r="X331" s="16"/>
    </row>
    <row r="332" spans="1:24" ht="14.25" thickBot="1" x14ac:dyDescent="0.2">
      <c r="A332" s="63"/>
      <c r="B332" s="88"/>
      <c r="C332" s="75" t="s">
        <v>11</v>
      </c>
      <c r="D332" s="76"/>
      <c r="E332" s="70"/>
      <c r="F332" s="33" t="s">
        <v>2</v>
      </c>
      <c r="G332" s="26"/>
      <c r="H332" s="59" t="str">
        <f t="shared" ref="H332" si="1583">IF($G332="","",IF($E331=1,ROUNDDOWN($G332*7.4/1000,0),ROUNDDOWN($G332*6/1000,0)))</f>
        <v/>
      </c>
      <c r="I332" s="60"/>
      <c r="J332" s="59" t="str">
        <f t="shared" ref="J332" si="1584">IF(G332="","",ROUNDDOWN(G332*2/1000,0))</f>
        <v/>
      </c>
      <c r="K332" s="60"/>
      <c r="L332" s="59" t="str">
        <f t="shared" ref="L332" si="1585">IF($G332="","",ROUNDDOWN($G332*2/1000,0))</f>
        <v/>
      </c>
      <c r="M332" s="61"/>
      <c r="N332" s="80"/>
      <c r="O332" s="81"/>
      <c r="P332" s="73"/>
      <c r="Q332" s="57"/>
      <c r="R332" s="57"/>
      <c r="S332" s="67"/>
      <c r="U332" s="16"/>
      <c r="V332" s="16"/>
      <c r="W332" s="16"/>
      <c r="X332" s="16"/>
    </row>
    <row r="333" spans="1:24" ht="14.25" thickBot="1" x14ac:dyDescent="0.2">
      <c r="A333" s="63"/>
      <c r="B333" s="88"/>
      <c r="C333" s="34"/>
      <c r="D333" s="22" t="s">
        <v>30</v>
      </c>
      <c r="E333" s="71"/>
      <c r="F333" s="23" t="str">
        <f t="shared" ref="F333" si="1586">$O$9</f>
        <v>差１</v>
      </c>
      <c r="G333" s="7" t="str">
        <f t="shared" ref="G333" si="1587">IF(AND($G331="",$G332="",""),"",$G331-$G332)</f>
        <v/>
      </c>
      <c r="H333" s="8" t="s">
        <v>4</v>
      </c>
      <c r="I333" s="9" t="str">
        <f t="shared" ref="I333" si="1588">IF(AND($H331="",$H332=""),"",$H331-$H332)</f>
        <v/>
      </c>
      <c r="J333" s="8" t="s">
        <v>5</v>
      </c>
      <c r="K333" s="9" t="str">
        <f t="shared" ref="K333" si="1589">IF(AND($J331="",$J332=""),"",$J331-$J332)</f>
        <v/>
      </c>
      <c r="L333" s="10" t="s">
        <v>6</v>
      </c>
      <c r="M333" s="7" t="str">
        <f t="shared" ref="M333" si="1590">IF(AND($L331="",$L332=""),"",$L331-$L332)</f>
        <v/>
      </c>
      <c r="N333" s="122"/>
      <c r="O333" s="81"/>
      <c r="P333" s="74"/>
      <c r="Q333" s="58"/>
      <c r="R333" s="58"/>
      <c r="S333" s="67"/>
      <c r="U333" s="16"/>
      <c r="V333" s="16"/>
      <c r="W333" s="16"/>
      <c r="X333" s="16"/>
    </row>
    <row r="334" spans="1:24" ht="14.25" thickBot="1" x14ac:dyDescent="0.2">
      <c r="A334" s="63"/>
      <c r="B334" s="89"/>
      <c r="C334" s="31"/>
      <c r="D334" s="20" t="s">
        <v>30</v>
      </c>
      <c r="E334" s="69"/>
      <c r="F334" s="24" t="s">
        <v>1</v>
      </c>
      <c r="G334" s="26"/>
      <c r="H334" s="117" t="str">
        <f t="shared" ref="H334" si="1591">IF($G334="","",IF($E334=1,ROUNDDOWN($G334*7.4/1000,0),ROUNDDOWN($G334*6/1000,0)))</f>
        <v/>
      </c>
      <c r="I334" s="118"/>
      <c r="J334" s="117" t="str">
        <f t="shared" ref="J334:J335" si="1592">IF($G334="","",ROUNDDOWN($G334*2/1000,0))</f>
        <v/>
      </c>
      <c r="K334" s="118"/>
      <c r="L334" s="117" t="str">
        <f t="shared" ref="L334:L335" si="1593">IF($G334="","",ROUNDDOWN($G334*2/1000,0))</f>
        <v/>
      </c>
      <c r="M334" s="119"/>
      <c r="N334" s="79" t="str">
        <f t="shared" ref="N334" si="1594">IF(AND($C334="",$C336=""),"",ABS($C334-$C336)+1)</f>
        <v/>
      </c>
      <c r="O334" s="120" t="str">
        <f t="shared" ref="O334" si="1595">REPLACE($O$7,1,2,"差２")</f>
        <v>差２</v>
      </c>
      <c r="P334" s="77" t="str">
        <f>IF($I336="","",$I336*$N334)</f>
        <v/>
      </c>
      <c r="Q334" s="56" t="str">
        <f>IF($K336="","",$K336*$N334)</f>
        <v/>
      </c>
      <c r="R334" s="56" t="str">
        <f>IF($M336="","",$M336*$N334)</f>
        <v/>
      </c>
      <c r="S334" s="67"/>
      <c r="U334" s="16"/>
      <c r="V334" s="16"/>
      <c r="W334" s="16"/>
      <c r="X334" s="16"/>
    </row>
    <row r="335" spans="1:24" ht="14.25" thickBot="1" x14ac:dyDescent="0.2">
      <c r="A335" s="63"/>
      <c r="B335" s="90"/>
      <c r="C335" s="75" t="s">
        <v>11</v>
      </c>
      <c r="D335" s="76"/>
      <c r="E335" s="70"/>
      <c r="F335" s="33" t="s">
        <v>2</v>
      </c>
      <c r="G335" s="26"/>
      <c r="H335" s="59" t="str">
        <f t="shared" ref="H335" si="1596">IF($G334="","",IF($E334=1,ROUNDDOWN($G335*7.4/1000,0),ROUNDDOWN($G335*6/1000,0)))</f>
        <v/>
      </c>
      <c r="I335" s="60"/>
      <c r="J335" s="59" t="str">
        <f t="shared" si="1592"/>
        <v/>
      </c>
      <c r="K335" s="60"/>
      <c r="L335" s="59" t="str">
        <f t="shared" si="1593"/>
        <v/>
      </c>
      <c r="M335" s="61"/>
      <c r="N335" s="80"/>
      <c r="O335" s="120"/>
      <c r="P335" s="78"/>
      <c r="Q335" s="57"/>
      <c r="R335" s="57"/>
      <c r="S335" s="67"/>
      <c r="U335" s="16"/>
      <c r="V335" s="16"/>
      <c r="W335" s="16"/>
      <c r="X335" s="16"/>
    </row>
    <row r="336" spans="1:24" ht="14.25" thickBot="1" x14ac:dyDescent="0.2">
      <c r="A336" s="63"/>
      <c r="B336" s="90"/>
      <c r="C336" s="37"/>
      <c r="D336" s="38" t="s">
        <v>30</v>
      </c>
      <c r="E336" s="71"/>
      <c r="F336" s="39" t="str">
        <f t="shared" ref="F336" si="1597">$O$12</f>
        <v>差２</v>
      </c>
      <c r="G336" s="40" t="str">
        <f t="shared" ref="G336" si="1598">IF(AND($G334="",$G335=""),"",$G334-$G335)</f>
        <v/>
      </c>
      <c r="H336" s="41" t="s">
        <v>4</v>
      </c>
      <c r="I336" s="42" t="str">
        <f t="shared" ref="I336" si="1599">IF(AND($H334="",$H335=""),"",$H334-$H335)</f>
        <v/>
      </c>
      <c r="J336" s="41" t="s">
        <v>5</v>
      </c>
      <c r="K336" s="42" t="str">
        <f t="shared" ref="K336" si="1600">IF(AND($J334="",$J335=""),"",$J334-$J335)</f>
        <v/>
      </c>
      <c r="L336" s="43" t="s">
        <v>6</v>
      </c>
      <c r="M336" s="40" t="str">
        <f t="shared" ref="M336" si="1601">IF(AND($L334="",$L335=""),"",$L334-$L335)</f>
        <v/>
      </c>
      <c r="N336" s="80"/>
      <c r="O336" s="121"/>
      <c r="P336" s="78"/>
      <c r="Q336" s="58"/>
      <c r="R336" s="58"/>
      <c r="S336" s="68"/>
      <c r="U336" s="16"/>
      <c r="V336" s="16"/>
      <c r="W336" s="16"/>
      <c r="X336" s="16"/>
    </row>
    <row r="337" spans="1:24" ht="15" thickTop="1" thickBot="1" x14ac:dyDescent="0.2">
      <c r="A337" s="64"/>
      <c r="B337" s="98" t="s">
        <v>18</v>
      </c>
      <c r="C337" s="99"/>
      <c r="D337" s="99"/>
      <c r="E337" s="99"/>
      <c r="F337" s="99"/>
      <c r="G337" s="99"/>
      <c r="H337" s="99"/>
      <c r="I337" s="99"/>
      <c r="J337" s="99"/>
      <c r="K337" s="99"/>
      <c r="L337" s="99"/>
      <c r="M337" s="99"/>
      <c r="N337" s="99"/>
      <c r="O337" s="100"/>
      <c r="P337" s="44" t="str">
        <f t="shared" ref="P337" si="1602">IF(AND($P331="",$P334=""),"",SUM($P331:$P334))</f>
        <v/>
      </c>
      <c r="Q337" s="45" t="str">
        <f t="shared" ref="Q337" si="1603">IF(AND(Q331="",Q334=""),"",SUM(Q331:Q334))</f>
        <v/>
      </c>
      <c r="R337" s="45" t="str">
        <f t="shared" ref="R337" si="1604">IF(AND($R331="",$R334=""),"",SUM($R331:$R334))</f>
        <v/>
      </c>
      <c r="S337" s="46" t="str">
        <f t="shared" ref="S337" si="1605">IF(AND($P337="",$Q337="",$R337=""),"",SUM($P337:$R337))</f>
        <v/>
      </c>
      <c r="T337" s="50">
        <v>47</v>
      </c>
      <c r="U337" s="51" t="str">
        <f t="shared" ref="U337" si="1606">P337</f>
        <v/>
      </c>
      <c r="V337" s="51" t="str">
        <f t="shared" ref="V337" si="1607">Q337</f>
        <v/>
      </c>
      <c r="W337" s="51" t="str">
        <f t="shared" ref="W337" si="1608">R337</f>
        <v/>
      </c>
      <c r="X337" s="51" t="str">
        <f t="shared" ref="X337" si="1609">S337</f>
        <v/>
      </c>
    </row>
    <row r="338" spans="1:24" ht="14.25" thickBot="1" x14ac:dyDescent="0.2">
      <c r="A338" s="62" t="str" cm="1">
        <f t="array" aca="1" ref="A338" ca="1">IF($B338="","",IF(ISNUMBER(OFFSET(INDIRECT(ADDRESS(ROW(),COLUMN())),-7,0)),OFFSET(INDIRECT(ADDRESS(ROW(),COLUMN())),-7,0)+1,1))</f>
        <v/>
      </c>
      <c r="B338" s="88"/>
      <c r="C338" s="31"/>
      <c r="D338" s="20" t="s">
        <v>30</v>
      </c>
      <c r="E338" s="69" t="s">
        <v>29</v>
      </c>
      <c r="F338" s="21" t="s">
        <v>1</v>
      </c>
      <c r="G338" s="25"/>
      <c r="H338" s="54" t="str">
        <f t="shared" ref="H338" si="1610">IF($G338="","",IF($E338=1,ROUNDDOWN($G338*7.4/1000,0),ROUNDDOWN($G338*6/1000,0)))</f>
        <v/>
      </c>
      <c r="I338" s="55"/>
      <c r="J338" s="54" t="str">
        <f t="shared" ref="J338" si="1611">IF($G338="","",ROUNDDOWN($G338*2/1000,0))</f>
        <v/>
      </c>
      <c r="K338" s="55"/>
      <c r="L338" s="54" t="str">
        <f t="shared" ref="L338" si="1612">IF(G338="","",ROUNDDOWN($G338*2/1000,0))</f>
        <v/>
      </c>
      <c r="M338" s="123"/>
      <c r="N338" s="79" t="str">
        <f t="shared" ref="N338" si="1613">IF(AND($C338="",$C340=""),"",ABS($C338-$C340)+1)</f>
        <v/>
      </c>
      <c r="O338" s="81" t="str">
        <f t="shared" ref="O338" si="1614">REPLACE($O$7,1,2,"差１")</f>
        <v>差１</v>
      </c>
      <c r="P338" s="72" t="str">
        <f t="shared" ref="P338" si="1615">IF($I340="","",$I340*$N338)</f>
        <v/>
      </c>
      <c r="Q338" s="56" t="str">
        <f t="shared" ref="Q338" si="1616">IF($K340="","",$K340*$N338)</f>
        <v/>
      </c>
      <c r="R338" s="56" t="str">
        <f t="shared" ref="R338" si="1617">IF($M340="","",$M340*$N338)</f>
        <v/>
      </c>
      <c r="S338" s="67"/>
      <c r="U338" s="16"/>
      <c r="V338" s="16"/>
      <c r="W338" s="16"/>
      <c r="X338" s="16"/>
    </row>
    <row r="339" spans="1:24" ht="14.25" thickBot="1" x14ac:dyDescent="0.2">
      <c r="A339" s="63"/>
      <c r="B339" s="88"/>
      <c r="C339" s="75" t="s">
        <v>11</v>
      </c>
      <c r="D339" s="76"/>
      <c r="E339" s="70"/>
      <c r="F339" s="33" t="s">
        <v>2</v>
      </c>
      <c r="G339" s="26"/>
      <c r="H339" s="59" t="str">
        <f t="shared" ref="H339" si="1618">IF($G339="","",IF($E338=1,ROUNDDOWN($G339*7.4/1000,0),ROUNDDOWN($G339*6/1000,0)))</f>
        <v/>
      </c>
      <c r="I339" s="60"/>
      <c r="J339" s="59" t="str">
        <f t="shared" ref="J339" si="1619">IF(G339="","",ROUNDDOWN(G339*2/1000,0))</f>
        <v/>
      </c>
      <c r="K339" s="60"/>
      <c r="L339" s="59" t="str">
        <f t="shared" ref="L339" si="1620">IF($G339="","",ROUNDDOWN($G339*2/1000,0))</f>
        <v/>
      </c>
      <c r="M339" s="61"/>
      <c r="N339" s="80"/>
      <c r="O339" s="81"/>
      <c r="P339" s="73"/>
      <c r="Q339" s="57"/>
      <c r="R339" s="57"/>
      <c r="S339" s="67"/>
      <c r="U339" s="16"/>
      <c r="V339" s="16"/>
      <c r="W339" s="16"/>
      <c r="X339" s="16"/>
    </row>
    <row r="340" spans="1:24" ht="14.25" thickBot="1" x14ac:dyDescent="0.2">
      <c r="A340" s="63"/>
      <c r="B340" s="88"/>
      <c r="C340" s="34"/>
      <c r="D340" s="22" t="s">
        <v>30</v>
      </c>
      <c r="E340" s="71"/>
      <c r="F340" s="23" t="str">
        <f t="shared" ref="F340" si="1621">$O$9</f>
        <v>差１</v>
      </c>
      <c r="G340" s="7" t="str">
        <f t="shared" ref="G340" si="1622">IF(AND($G338="",$G339="",""),"",$G338-$G339)</f>
        <v/>
      </c>
      <c r="H340" s="8" t="s">
        <v>4</v>
      </c>
      <c r="I340" s="9" t="str">
        <f t="shared" ref="I340" si="1623">IF(AND($H338="",$H339=""),"",$H338-$H339)</f>
        <v/>
      </c>
      <c r="J340" s="8" t="s">
        <v>5</v>
      </c>
      <c r="K340" s="9" t="str">
        <f t="shared" ref="K340" si="1624">IF(AND($J338="",$J339=""),"",$J338-$J339)</f>
        <v/>
      </c>
      <c r="L340" s="10" t="s">
        <v>6</v>
      </c>
      <c r="M340" s="7" t="str">
        <f t="shared" ref="M340" si="1625">IF(AND($L338="",$L339=""),"",$L338-$L339)</f>
        <v/>
      </c>
      <c r="N340" s="122"/>
      <c r="O340" s="81"/>
      <c r="P340" s="74"/>
      <c r="Q340" s="58"/>
      <c r="R340" s="58"/>
      <c r="S340" s="67"/>
      <c r="U340" s="16"/>
      <c r="V340" s="16"/>
      <c r="W340" s="16"/>
      <c r="X340" s="16"/>
    </row>
    <row r="341" spans="1:24" ht="14.25" thickBot="1" x14ac:dyDescent="0.2">
      <c r="A341" s="63"/>
      <c r="B341" s="89"/>
      <c r="C341" s="31"/>
      <c r="D341" s="20" t="s">
        <v>30</v>
      </c>
      <c r="E341" s="69"/>
      <c r="F341" s="24" t="s">
        <v>1</v>
      </c>
      <c r="G341" s="26"/>
      <c r="H341" s="117" t="str">
        <f t="shared" ref="H341" si="1626">IF($G341="","",IF($E341=1,ROUNDDOWN($G341*7.4/1000,0),ROUNDDOWN($G341*6/1000,0)))</f>
        <v/>
      </c>
      <c r="I341" s="118"/>
      <c r="J341" s="117" t="str">
        <f t="shared" ref="J341:J342" si="1627">IF($G341="","",ROUNDDOWN($G341*2/1000,0))</f>
        <v/>
      </c>
      <c r="K341" s="118"/>
      <c r="L341" s="117" t="str">
        <f t="shared" ref="L341:L342" si="1628">IF($G341="","",ROUNDDOWN($G341*2/1000,0))</f>
        <v/>
      </c>
      <c r="M341" s="119"/>
      <c r="N341" s="79" t="str">
        <f t="shared" ref="N341" si="1629">IF(AND($C341="",$C343=""),"",ABS($C341-$C343)+1)</f>
        <v/>
      </c>
      <c r="O341" s="120" t="str">
        <f t="shared" ref="O341" si="1630">REPLACE($O$7,1,2,"差２")</f>
        <v>差２</v>
      </c>
      <c r="P341" s="77" t="str">
        <f>IF($I343="","",$I343*$N341)</f>
        <v/>
      </c>
      <c r="Q341" s="56" t="str">
        <f>IF($K343="","",$K343*$N341)</f>
        <v/>
      </c>
      <c r="R341" s="56" t="str">
        <f>IF($M343="","",$M343*$N341)</f>
        <v/>
      </c>
      <c r="S341" s="67"/>
      <c r="U341" s="16"/>
      <c r="V341" s="16"/>
      <c r="W341" s="16"/>
      <c r="X341" s="16"/>
    </row>
    <row r="342" spans="1:24" ht="14.25" thickBot="1" x14ac:dyDescent="0.2">
      <c r="A342" s="63"/>
      <c r="B342" s="90"/>
      <c r="C342" s="75" t="s">
        <v>11</v>
      </c>
      <c r="D342" s="76"/>
      <c r="E342" s="70"/>
      <c r="F342" s="33" t="s">
        <v>2</v>
      </c>
      <c r="G342" s="26"/>
      <c r="H342" s="59" t="str">
        <f t="shared" ref="H342" si="1631">IF($G341="","",IF($E341=1,ROUNDDOWN($G342*7.4/1000,0),ROUNDDOWN($G342*6/1000,0)))</f>
        <v/>
      </c>
      <c r="I342" s="60"/>
      <c r="J342" s="59" t="str">
        <f t="shared" si="1627"/>
        <v/>
      </c>
      <c r="K342" s="60"/>
      <c r="L342" s="59" t="str">
        <f t="shared" si="1628"/>
        <v/>
      </c>
      <c r="M342" s="61"/>
      <c r="N342" s="80"/>
      <c r="O342" s="120"/>
      <c r="P342" s="78"/>
      <c r="Q342" s="57"/>
      <c r="R342" s="57"/>
      <c r="S342" s="67"/>
      <c r="U342" s="16"/>
      <c r="V342" s="16"/>
      <c r="W342" s="16"/>
      <c r="X342" s="16"/>
    </row>
    <row r="343" spans="1:24" ht="14.25" thickBot="1" x14ac:dyDescent="0.2">
      <c r="A343" s="63"/>
      <c r="B343" s="90"/>
      <c r="C343" s="37"/>
      <c r="D343" s="38" t="s">
        <v>30</v>
      </c>
      <c r="E343" s="71"/>
      <c r="F343" s="39" t="str">
        <f t="shared" ref="F343" si="1632">$O$12</f>
        <v>差２</v>
      </c>
      <c r="G343" s="40" t="str">
        <f t="shared" ref="G343" si="1633">IF(AND($G341="",$G342=""),"",$G341-$G342)</f>
        <v/>
      </c>
      <c r="H343" s="41" t="s">
        <v>4</v>
      </c>
      <c r="I343" s="42" t="str">
        <f t="shared" ref="I343" si="1634">IF(AND($H341="",$H342=""),"",$H341-$H342)</f>
        <v/>
      </c>
      <c r="J343" s="41" t="s">
        <v>5</v>
      </c>
      <c r="K343" s="42" t="str">
        <f t="shared" ref="K343" si="1635">IF(AND($J341="",$J342=""),"",$J341-$J342)</f>
        <v/>
      </c>
      <c r="L343" s="43" t="s">
        <v>6</v>
      </c>
      <c r="M343" s="40" t="str">
        <f t="shared" ref="M343" si="1636">IF(AND($L341="",$L342=""),"",$L341-$L342)</f>
        <v/>
      </c>
      <c r="N343" s="80"/>
      <c r="O343" s="121"/>
      <c r="P343" s="78"/>
      <c r="Q343" s="58"/>
      <c r="R343" s="58"/>
      <c r="S343" s="68"/>
      <c r="U343" s="16"/>
      <c r="V343" s="16"/>
      <c r="W343" s="16"/>
      <c r="X343" s="16"/>
    </row>
    <row r="344" spans="1:24" ht="15" thickTop="1" thickBot="1" x14ac:dyDescent="0.2">
      <c r="A344" s="64"/>
      <c r="B344" s="98" t="s">
        <v>18</v>
      </c>
      <c r="C344" s="99"/>
      <c r="D344" s="99"/>
      <c r="E344" s="99"/>
      <c r="F344" s="99"/>
      <c r="G344" s="99"/>
      <c r="H344" s="99"/>
      <c r="I344" s="99"/>
      <c r="J344" s="99"/>
      <c r="K344" s="99"/>
      <c r="L344" s="99"/>
      <c r="M344" s="99"/>
      <c r="N344" s="99"/>
      <c r="O344" s="100"/>
      <c r="P344" s="44" t="str">
        <f t="shared" ref="P344" si="1637">IF(AND($P338="",$P341=""),"",SUM($P338:$P341))</f>
        <v/>
      </c>
      <c r="Q344" s="45" t="str">
        <f t="shared" ref="Q344" si="1638">IF(AND(Q338="",Q341=""),"",SUM(Q338:Q341))</f>
        <v/>
      </c>
      <c r="R344" s="45" t="str">
        <f t="shared" ref="R344" si="1639">IF(AND($R338="",$R341=""),"",SUM($R338:$R341))</f>
        <v/>
      </c>
      <c r="S344" s="46" t="str">
        <f t="shared" ref="S344" si="1640">IF(AND($P344="",$Q344="",$R344=""),"",SUM($P344:$R344))</f>
        <v/>
      </c>
      <c r="T344" s="50">
        <v>48</v>
      </c>
      <c r="U344" s="51" t="str">
        <f t="shared" ref="U344" si="1641">P344</f>
        <v/>
      </c>
      <c r="V344" s="51" t="str">
        <f t="shared" ref="V344" si="1642">Q344</f>
        <v/>
      </c>
      <c r="W344" s="51" t="str">
        <f t="shared" ref="W344" si="1643">R344</f>
        <v/>
      </c>
      <c r="X344" s="51" t="str">
        <f t="shared" ref="X344" si="1644">S344</f>
        <v/>
      </c>
    </row>
    <row r="345" spans="1:24" ht="14.25" thickBot="1" x14ac:dyDescent="0.2">
      <c r="A345" s="62" t="str" cm="1">
        <f t="array" aca="1" ref="A345" ca="1">IF($B345="","",IF(ISNUMBER(OFFSET(INDIRECT(ADDRESS(ROW(),COLUMN())),-7,0)),OFFSET(INDIRECT(ADDRESS(ROW(),COLUMN())),-7,0)+1,1))</f>
        <v/>
      </c>
      <c r="B345" s="88"/>
      <c r="C345" s="31"/>
      <c r="D345" s="20" t="s">
        <v>30</v>
      </c>
      <c r="E345" s="69" t="s">
        <v>29</v>
      </c>
      <c r="F345" s="21" t="s">
        <v>1</v>
      </c>
      <c r="G345" s="25"/>
      <c r="H345" s="54" t="str">
        <f t="shared" ref="H345" si="1645">IF($G345="","",IF($E345=1,ROUNDDOWN($G345*7.4/1000,0),ROUNDDOWN($G345*6/1000,0)))</f>
        <v/>
      </c>
      <c r="I345" s="55"/>
      <c r="J345" s="54" t="str">
        <f t="shared" ref="J345" si="1646">IF($G345="","",ROUNDDOWN($G345*2/1000,0))</f>
        <v/>
      </c>
      <c r="K345" s="55"/>
      <c r="L345" s="54" t="str">
        <f t="shared" ref="L345" si="1647">IF(G345="","",ROUNDDOWN($G345*2/1000,0))</f>
        <v/>
      </c>
      <c r="M345" s="123"/>
      <c r="N345" s="79" t="str">
        <f t="shared" ref="N345" si="1648">IF(AND($C345="",$C347=""),"",ABS($C345-$C347)+1)</f>
        <v/>
      </c>
      <c r="O345" s="81" t="str">
        <f t="shared" ref="O345" si="1649">REPLACE($O$7,1,2,"差１")</f>
        <v>差１</v>
      </c>
      <c r="P345" s="72" t="str">
        <f t="shared" ref="P345" si="1650">IF($I347="","",$I347*$N345)</f>
        <v/>
      </c>
      <c r="Q345" s="56" t="str">
        <f t="shared" ref="Q345" si="1651">IF($K347="","",$K347*$N345)</f>
        <v/>
      </c>
      <c r="R345" s="56" t="str">
        <f t="shared" ref="R345" si="1652">IF($M347="","",$M347*$N345)</f>
        <v/>
      </c>
      <c r="S345" s="67"/>
      <c r="U345" s="16"/>
      <c r="V345" s="16"/>
      <c r="W345" s="16"/>
      <c r="X345" s="16"/>
    </row>
    <row r="346" spans="1:24" ht="14.25" thickBot="1" x14ac:dyDescent="0.2">
      <c r="A346" s="63"/>
      <c r="B346" s="88"/>
      <c r="C346" s="75" t="s">
        <v>11</v>
      </c>
      <c r="D346" s="76"/>
      <c r="E346" s="70"/>
      <c r="F346" s="33" t="s">
        <v>2</v>
      </c>
      <c r="G346" s="26"/>
      <c r="H346" s="59" t="str">
        <f t="shared" ref="H346" si="1653">IF($G346="","",IF($E345=1,ROUNDDOWN($G346*7.4/1000,0),ROUNDDOWN($G346*6/1000,0)))</f>
        <v/>
      </c>
      <c r="I346" s="60"/>
      <c r="J346" s="59" t="str">
        <f t="shared" ref="J346" si="1654">IF(G346="","",ROUNDDOWN(G346*2/1000,0))</f>
        <v/>
      </c>
      <c r="K346" s="60"/>
      <c r="L346" s="59" t="str">
        <f t="shared" ref="L346" si="1655">IF($G346="","",ROUNDDOWN($G346*2/1000,0))</f>
        <v/>
      </c>
      <c r="M346" s="61"/>
      <c r="N346" s="80"/>
      <c r="O346" s="81"/>
      <c r="P346" s="73"/>
      <c r="Q346" s="57"/>
      <c r="R346" s="57"/>
      <c r="S346" s="67"/>
      <c r="U346" s="16"/>
      <c r="V346" s="16"/>
      <c r="W346" s="16"/>
      <c r="X346" s="16"/>
    </row>
    <row r="347" spans="1:24" ht="14.25" thickBot="1" x14ac:dyDescent="0.2">
      <c r="A347" s="63"/>
      <c r="B347" s="88"/>
      <c r="C347" s="34"/>
      <c r="D347" s="22" t="s">
        <v>30</v>
      </c>
      <c r="E347" s="71"/>
      <c r="F347" s="23" t="str">
        <f t="shared" ref="F347" si="1656">$O$9</f>
        <v>差１</v>
      </c>
      <c r="G347" s="7" t="str">
        <f t="shared" ref="G347" si="1657">IF(AND($G345="",$G346="",""),"",$G345-$G346)</f>
        <v/>
      </c>
      <c r="H347" s="8" t="s">
        <v>4</v>
      </c>
      <c r="I347" s="9" t="str">
        <f t="shared" ref="I347" si="1658">IF(AND($H345="",$H346=""),"",$H345-$H346)</f>
        <v/>
      </c>
      <c r="J347" s="8" t="s">
        <v>5</v>
      </c>
      <c r="K347" s="9" t="str">
        <f t="shared" ref="K347" si="1659">IF(AND($J345="",$J346=""),"",$J345-$J346)</f>
        <v/>
      </c>
      <c r="L347" s="10" t="s">
        <v>6</v>
      </c>
      <c r="M347" s="7" t="str">
        <f t="shared" ref="M347" si="1660">IF(AND($L345="",$L346=""),"",$L345-$L346)</f>
        <v/>
      </c>
      <c r="N347" s="122"/>
      <c r="O347" s="81"/>
      <c r="P347" s="74"/>
      <c r="Q347" s="58"/>
      <c r="R347" s="58"/>
      <c r="S347" s="67"/>
      <c r="U347" s="16"/>
      <c r="V347" s="16"/>
      <c r="W347" s="16"/>
      <c r="X347" s="16"/>
    </row>
    <row r="348" spans="1:24" ht="14.25" thickBot="1" x14ac:dyDescent="0.2">
      <c r="A348" s="63"/>
      <c r="B348" s="89"/>
      <c r="C348" s="31"/>
      <c r="D348" s="20" t="s">
        <v>30</v>
      </c>
      <c r="E348" s="69"/>
      <c r="F348" s="24" t="s">
        <v>1</v>
      </c>
      <c r="G348" s="26"/>
      <c r="H348" s="117" t="str">
        <f t="shared" ref="H348" si="1661">IF($G348="","",IF($E348=1,ROUNDDOWN($G348*7.4/1000,0),ROUNDDOWN($G348*6/1000,0)))</f>
        <v/>
      </c>
      <c r="I348" s="118"/>
      <c r="J348" s="117" t="str">
        <f t="shared" ref="J348:J349" si="1662">IF($G348="","",ROUNDDOWN($G348*2/1000,0))</f>
        <v/>
      </c>
      <c r="K348" s="118"/>
      <c r="L348" s="117" t="str">
        <f t="shared" ref="L348:L349" si="1663">IF($G348="","",ROUNDDOWN($G348*2/1000,0))</f>
        <v/>
      </c>
      <c r="M348" s="119"/>
      <c r="N348" s="79" t="str">
        <f t="shared" ref="N348" si="1664">IF(AND($C348="",$C350=""),"",ABS($C348-$C350)+1)</f>
        <v/>
      </c>
      <c r="O348" s="120" t="str">
        <f t="shared" ref="O348" si="1665">REPLACE($O$7,1,2,"差２")</f>
        <v>差２</v>
      </c>
      <c r="P348" s="77" t="str">
        <f>IF($I350="","",$I350*$N348)</f>
        <v/>
      </c>
      <c r="Q348" s="56" t="str">
        <f>IF($K350="","",$K350*$N348)</f>
        <v/>
      </c>
      <c r="R348" s="56" t="str">
        <f>IF($M350="","",$M350*$N348)</f>
        <v/>
      </c>
      <c r="S348" s="67"/>
      <c r="U348" s="16"/>
      <c r="V348" s="16"/>
      <c r="W348" s="16"/>
      <c r="X348" s="16"/>
    </row>
    <row r="349" spans="1:24" ht="14.25" thickBot="1" x14ac:dyDescent="0.2">
      <c r="A349" s="63"/>
      <c r="B349" s="90"/>
      <c r="C349" s="75" t="s">
        <v>11</v>
      </c>
      <c r="D349" s="76"/>
      <c r="E349" s="70"/>
      <c r="F349" s="33" t="s">
        <v>2</v>
      </c>
      <c r="G349" s="26"/>
      <c r="H349" s="59" t="str">
        <f t="shared" ref="H349" si="1666">IF($G348="","",IF($E348=1,ROUNDDOWN($G349*7.4/1000,0),ROUNDDOWN($G349*6/1000,0)))</f>
        <v/>
      </c>
      <c r="I349" s="60"/>
      <c r="J349" s="59" t="str">
        <f t="shared" si="1662"/>
        <v/>
      </c>
      <c r="K349" s="60"/>
      <c r="L349" s="59" t="str">
        <f t="shared" si="1663"/>
        <v/>
      </c>
      <c r="M349" s="61"/>
      <c r="N349" s="80"/>
      <c r="O349" s="120"/>
      <c r="P349" s="78"/>
      <c r="Q349" s="57"/>
      <c r="R349" s="57"/>
      <c r="S349" s="67"/>
      <c r="U349" s="16"/>
      <c r="V349" s="16"/>
      <c r="W349" s="16"/>
      <c r="X349" s="16"/>
    </row>
    <row r="350" spans="1:24" ht="14.25" thickBot="1" x14ac:dyDescent="0.2">
      <c r="A350" s="63"/>
      <c r="B350" s="90"/>
      <c r="C350" s="37"/>
      <c r="D350" s="38" t="s">
        <v>30</v>
      </c>
      <c r="E350" s="71"/>
      <c r="F350" s="39" t="str">
        <f t="shared" ref="F350" si="1667">$O$12</f>
        <v>差２</v>
      </c>
      <c r="G350" s="40" t="str">
        <f t="shared" ref="G350" si="1668">IF(AND($G348="",$G349=""),"",$G348-$G349)</f>
        <v/>
      </c>
      <c r="H350" s="41" t="s">
        <v>4</v>
      </c>
      <c r="I350" s="42" t="str">
        <f t="shared" ref="I350" si="1669">IF(AND($H348="",$H349=""),"",$H348-$H349)</f>
        <v/>
      </c>
      <c r="J350" s="41" t="s">
        <v>5</v>
      </c>
      <c r="K350" s="42" t="str">
        <f t="shared" ref="K350" si="1670">IF(AND($J348="",$J349=""),"",$J348-$J349)</f>
        <v/>
      </c>
      <c r="L350" s="43" t="s">
        <v>6</v>
      </c>
      <c r="M350" s="40" t="str">
        <f t="shared" ref="M350" si="1671">IF(AND($L348="",$L349=""),"",$L348-$L349)</f>
        <v/>
      </c>
      <c r="N350" s="80"/>
      <c r="O350" s="121"/>
      <c r="P350" s="78"/>
      <c r="Q350" s="58"/>
      <c r="R350" s="58"/>
      <c r="S350" s="68"/>
      <c r="U350" s="16"/>
      <c r="V350" s="16"/>
      <c r="W350" s="16"/>
      <c r="X350" s="16"/>
    </row>
    <row r="351" spans="1:24" ht="15" thickTop="1" thickBot="1" x14ac:dyDescent="0.2">
      <c r="A351" s="64"/>
      <c r="B351" s="98" t="s">
        <v>18</v>
      </c>
      <c r="C351" s="99"/>
      <c r="D351" s="99"/>
      <c r="E351" s="99"/>
      <c r="F351" s="99"/>
      <c r="G351" s="99"/>
      <c r="H351" s="99"/>
      <c r="I351" s="99"/>
      <c r="J351" s="99"/>
      <c r="K351" s="99"/>
      <c r="L351" s="99"/>
      <c r="M351" s="99"/>
      <c r="N351" s="99"/>
      <c r="O351" s="100"/>
      <c r="P351" s="44" t="str">
        <f t="shared" ref="P351" si="1672">IF(AND($P345="",$P348=""),"",SUM($P345:$P348))</f>
        <v/>
      </c>
      <c r="Q351" s="45" t="str">
        <f t="shared" ref="Q351" si="1673">IF(AND(Q345="",Q348=""),"",SUM(Q345:Q348))</f>
        <v/>
      </c>
      <c r="R351" s="45" t="str">
        <f t="shared" ref="R351" si="1674">IF(AND($R345="",$R348=""),"",SUM($R345:$R348))</f>
        <v/>
      </c>
      <c r="S351" s="46" t="str">
        <f t="shared" ref="S351" si="1675">IF(AND($P351="",$Q351="",$R351=""),"",SUM($P351:$R351))</f>
        <v/>
      </c>
      <c r="T351" s="50">
        <v>49</v>
      </c>
      <c r="U351" s="51" t="str">
        <f t="shared" ref="U351" si="1676">P351</f>
        <v/>
      </c>
      <c r="V351" s="51" t="str">
        <f t="shared" ref="V351" si="1677">Q351</f>
        <v/>
      </c>
      <c r="W351" s="51" t="str">
        <f t="shared" ref="W351" si="1678">R351</f>
        <v/>
      </c>
      <c r="X351" s="51" t="str">
        <f t="shared" ref="X351" si="1679">S351</f>
        <v/>
      </c>
    </row>
    <row r="352" spans="1:24" ht="14.25" thickBot="1" x14ac:dyDescent="0.2">
      <c r="A352" s="62" t="str" cm="1">
        <f t="array" aca="1" ref="A352" ca="1">IF($B352="","",IF(ISNUMBER(OFFSET(INDIRECT(ADDRESS(ROW(),COLUMN())),-7,0)),OFFSET(INDIRECT(ADDRESS(ROW(),COLUMN())),-7,0)+1,1))</f>
        <v/>
      </c>
      <c r="B352" s="88"/>
      <c r="C352" s="31"/>
      <c r="D352" s="20" t="s">
        <v>30</v>
      </c>
      <c r="E352" s="69" t="s">
        <v>29</v>
      </c>
      <c r="F352" s="21" t="s">
        <v>1</v>
      </c>
      <c r="G352" s="25"/>
      <c r="H352" s="54" t="str">
        <f t="shared" ref="H352" si="1680">IF($G352="","",IF($E352=1,ROUNDDOWN($G352*7.4/1000,0),ROUNDDOWN($G352*6/1000,0)))</f>
        <v/>
      </c>
      <c r="I352" s="55"/>
      <c r="J352" s="54" t="str">
        <f t="shared" ref="J352" si="1681">IF($G352="","",ROUNDDOWN($G352*2/1000,0))</f>
        <v/>
      </c>
      <c r="K352" s="55"/>
      <c r="L352" s="54" t="str">
        <f t="shared" ref="L352" si="1682">IF(G352="","",ROUNDDOWN($G352*2/1000,0))</f>
        <v/>
      </c>
      <c r="M352" s="123"/>
      <c r="N352" s="79" t="str">
        <f t="shared" ref="N352" si="1683">IF(AND($C352="",$C354=""),"",ABS($C352-$C354)+1)</f>
        <v/>
      </c>
      <c r="O352" s="81" t="str">
        <f t="shared" ref="O352" si="1684">REPLACE($O$7,1,2,"差１")</f>
        <v>差１</v>
      </c>
      <c r="P352" s="72" t="str">
        <f t="shared" ref="P352" si="1685">IF($I354="","",$I354*$N352)</f>
        <v/>
      </c>
      <c r="Q352" s="56" t="str">
        <f t="shared" ref="Q352" si="1686">IF($K354="","",$K354*$N352)</f>
        <v/>
      </c>
      <c r="R352" s="56" t="str">
        <f t="shared" ref="R352" si="1687">IF($M354="","",$M354*$N352)</f>
        <v/>
      </c>
      <c r="S352" s="67"/>
      <c r="U352" s="16"/>
      <c r="V352" s="16"/>
      <c r="W352" s="16"/>
      <c r="X352" s="16"/>
    </row>
    <row r="353" spans="1:24" ht="14.25" thickBot="1" x14ac:dyDescent="0.2">
      <c r="A353" s="63"/>
      <c r="B353" s="88"/>
      <c r="C353" s="75" t="s">
        <v>11</v>
      </c>
      <c r="D353" s="76"/>
      <c r="E353" s="70"/>
      <c r="F353" s="33" t="s">
        <v>2</v>
      </c>
      <c r="G353" s="26"/>
      <c r="H353" s="59" t="str">
        <f t="shared" ref="H353" si="1688">IF($G353="","",IF($E352=1,ROUNDDOWN($G353*7.4/1000,0),ROUNDDOWN($G353*6/1000,0)))</f>
        <v/>
      </c>
      <c r="I353" s="60"/>
      <c r="J353" s="59" t="str">
        <f t="shared" ref="J353" si="1689">IF(G353="","",ROUNDDOWN(G353*2/1000,0))</f>
        <v/>
      </c>
      <c r="K353" s="60"/>
      <c r="L353" s="59" t="str">
        <f t="shared" ref="L353" si="1690">IF($G353="","",ROUNDDOWN($G353*2/1000,0))</f>
        <v/>
      </c>
      <c r="M353" s="61"/>
      <c r="N353" s="80"/>
      <c r="O353" s="81"/>
      <c r="P353" s="73"/>
      <c r="Q353" s="57"/>
      <c r="R353" s="57"/>
      <c r="S353" s="67"/>
      <c r="U353" s="16"/>
      <c r="V353" s="16"/>
      <c r="W353" s="16"/>
      <c r="X353" s="16"/>
    </row>
    <row r="354" spans="1:24" ht="14.25" thickBot="1" x14ac:dyDescent="0.2">
      <c r="A354" s="63"/>
      <c r="B354" s="88"/>
      <c r="C354" s="34"/>
      <c r="D354" s="22" t="s">
        <v>30</v>
      </c>
      <c r="E354" s="71"/>
      <c r="F354" s="23" t="str">
        <f t="shared" ref="F354" si="1691">$O$9</f>
        <v>差１</v>
      </c>
      <c r="G354" s="7" t="str">
        <f t="shared" ref="G354" si="1692">IF(AND($G352="",$G353="",""),"",$G352-$G353)</f>
        <v/>
      </c>
      <c r="H354" s="8" t="s">
        <v>4</v>
      </c>
      <c r="I354" s="9" t="str">
        <f t="shared" ref="I354" si="1693">IF(AND($H352="",$H353=""),"",$H352-$H353)</f>
        <v/>
      </c>
      <c r="J354" s="8" t="s">
        <v>5</v>
      </c>
      <c r="K354" s="9" t="str">
        <f t="shared" ref="K354" si="1694">IF(AND($J352="",$J353=""),"",$J352-$J353)</f>
        <v/>
      </c>
      <c r="L354" s="10" t="s">
        <v>6</v>
      </c>
      <c r="M354" s="7" t="str">
        <f t="shared" ref="M354" si="1695">IF(AND($L352="",$L353=""),"",$L352-$L353)</f>
        <v/>
      </c>
      <c r="N354" s="122"/>
      <c r="O354" s="81"/>
      <c r="P354" s="74"/>
      <c r="Q354" s="58"/>
      <c r="R354" s="58"/>
      <c r="S354" s="67"/>
      <c r="U354" s="16"/>
      <c r="V354" s="16"/>
      <c r="W354" s="16"/>
      <c r="X354" s="16"/>
    </row>
    <row r="355" spans="1:24" ht="14.25" thickBot="1" x14ac:dyDescent="0.2">
      <c r="A355" s="63"/>
      <c r="B355" s="89"/>
      <c r="C355" s="31"/>
      <c r="D355" s="20" t="s">
        <v>30</v>
      </c>
      <c r="E355" s="69"/>
      <c r="F355" s="24" t="s">
        <v>1</v>
      </c>
      <c r="G355" s="26"/>
      <c r="H355" s="117" t="str">
        <f t="shared" ref="H355" si="1696">IF($G355="","",IF($E355=1,ROUNDDOWN($G355*7.4/1000,0),ROUNDDOWN($G355*6/1000,0)))</f>
        <v/>
      </c>
      <c r="I355" s="118"/>
      <c r="J355" s="117" t="str">
        <f t="shared" ref="J355:J356" si="1697">IF($G355="","",ROUNDDOWN($G355*2/1000,0))</f>
        <v/>
      </c>
      <c r="K355" s="118"/>
      <c r="L355" s="117" t="str">
        <f t="shared" ref="L355:L356" si="1698">IF($G355="","",ROUNDDOWN($G355*2/1000,0))</f>
        <v/>
      </c>
      <c r="M355" s="119"/>
      <c r="N355" s="79" t="str">
        <f t="shared" ref="N355" si="1699">IF(AND($C355="",$C357=""),"",ABS($C355-$C357)+1)</f>
        <v/>
      </c>
      <c r="O355" s="120" t="str">
        <f t="shared" ref="O355" si="1700">REPLACE($O$7,1,2,"差２")</f>
        <v>差２</v>
      </c>
      <c r="P355" s="77" t="str">
        <f>IF($I357="","",$I357*$N355)</f>
        <v/>
      </c>
      <c r="Q355" s="56" t="str">
        <f>IF($K357="","",$K357*$N355)</f>
        <v/>
      </c>
      <c r="R355" s="56" t="str">
        <f>IF($M357="","",$M357*$N355)</f>
        <v/>
      </c>
      <c r="S355" s="67"/>
      <c r="U355" s="16"/>
      <c r="V355" s="16"/>
      <c r="W355" s="16"/>
      <c r="X355" s="16"/>
    </row>
    <row r="356" spans="1:24" ht="14.25" thickBot="1" x14ac:dyDescent="0.2">
      <c r="A356" s="63"/>
      <c r="B356" s="90"/>
      <c r="C356" s="75" t="s">
        <v>11</v>
      </c>
      <c r="D356" s="76"/>
      <c r="E356" s="70"/>
      <c r="F356" s="33" t="s">
        <v>2</v>
      </c>
      <c r="G356" s="26"/>
      <c r="H356" s="59" t="str">
        <f t="shared" ref="H356" si="1701">IF($G355="","",IF($E355=1,ROUNDDOWN($G356*7.4/1000,0),ROUNDDOWN($G356*6/1000,0)))</f>
        <v/>
      </c>
      <c r="I356" s="60"/>
      <c r="J356" s="59" t="str">
        <f t="shared" si="1697"/>
        <v/>
      </c>
      <c r="K356" s="60"/>
      <c r="L356" s="59" t="str">
        <f t="shared" si="1698"/>
        <v/>
      </c>
      <c r="M356" s="61"/>
      <c r="N356" s="80"/>
      <c r="O356" s="120"/>
      <c r="P356" s="78"/>
      <c r="Q356" s="57"/>
      <c r="R356" s="57"/>
      <c r="S356" s="67"/>
      <c r="U356" s="16"/>
      <c r="V356" s="16"/>
      <c r="W356" s="16"/>
      <c r="X356" s="16"/>
    </row>
    <row r="357" spans="1:24" ht="14.25" thickBot="1" x14ac:dyDescent="0.2">
      <c r="A357" s="63"/>
      <c r="B357" s="90"/>
      <c r="C357" s="37"/>
      <c r="D357" s="38" t="s">
        <v>30</v>
      </c>
      <c r="E357" s="71"/>
      <c r="F357" s="39" t="str">
        <f t="shared" ref="F357" si="1702">$O$12</f>
        <v>差２</v>
      </c>
      <c r="G357" s="40" t="str">
        <f t="shared" ref="G357" si="1703">IF(AND($G355="",$G356=""),"",$G355-$G356)</f>
        <v/>
      </c>
      <c r="H357" s="41" t="s">
        <v>4</v>
      </c>
      <c r="I357" s="42" t="str">
        <f t="shared" ref="I357" si="1704">IF(AND($H355="",$H356=""),"",$H355-$H356)</f>
        <v/>
      </c>
      <c r="J357" s="41" t="s">
        <v>5</v>
      </c>
      <c r="K357" s="42" t="str">
        <f t="shared" ref="K357" si="1705">IF(AND($J355="",$J356=""),"",$J355-$J356)</f>
        <v/>
      </c>
      <c r="L357" s="43" t="s">
        <v>6</v>
      </c>
      <c r="M357" s="40" t="str">
        <f t="shared" ref="M357" si="1706">IF(AND($L355="",$L356=""),"",$L355-$L356)</f>
        <v/>
      </c>
      <c r="N357" s="80"/>
      <c r="O357" s="121"/>
      <c r="P357" s="78"/>
      <c r="Q357" s="58"/>
      <c r="R357" s="58"/>
      <c r="S357" s="68"/>
      <c r="U357" s="16"/>
      <c r="V357" s="16"/>
      <c r="W357" s="16"/>
      <c r="X357" s="16"/>
    </row>
    <row r="358" spans="1:24" ht="15" thickTop="1" thickBot="1" x14ac:dyDescent="0.2">
      <c r="A358" s="64"/>
      <c r="B358" s="98" t="s">
        <v>18</v>
      </c>
      <c r="C358" s="99"/>
      <c r="D358" s="99"/>
      <c r="E358" s="99"/>
      <c r="F358" s="99"/>
      <c r="G358" s="99"/>
      <c r="H358" s="99"/>
      <c r="I358" s="99"/>
      <c r="J358" s="99"/>
      <c r="K358" s="99"/>
      <c r="L358" s="99"/>
      <c r="M358" s="99"/>
      <c r="N358" s="99"/>
      <c r="O358" s="100"/>
      <c r="P358" s="44" t="str">
        <f t="shared" ref="P358" si="1707">IF(AND($P352="",$P355=""),"",SUM($P352:$P355))</f>
        <v/>
      </c>
      <c r="Q358" s="45" t="str">
        <f t="shared" ref="Q358" si="1708">IF(AND(Q352="",Q355=""),"",SUM(Q352:Q355))</f>
        <v/>
      </c>
      <c r="R358" s="45" t="str">
        <f t="shared" ref="R358" si="1709">IF(AND($R352="",$R355=""),"",SUM($R352:$R355))</f>
        <v/>
      </c>
      <c r="S358" s="46" t="str">
        <f t="shared" ref="S358" si="1710">IF(AND($P358="",$Q358="",$R358=""),"",SUM($P358:$R358))</f>
        <v/>
      </c>
      <c r="T358" s="50">
        <v>50</v>
      </c>
      <c r="U358" s="51" t="str">
        <f t="shared" ref="U358" si="1711">P358</f>
        <v/>
      </c>
      <c r="V358" s="51" t="str">
        <f t="shared" ref="V358" si="1712">Q358</f>
        <v/>
      </c>
      <c r="W358" s="51" t="str">
        <f t="shared" ref="W358" si="1713">R358</f>
        <v/>
      </c>
      <c r="X358" s="51" t="str">
        <f t="shared" ref="X358" si="1714">S358</f>
        <v/>
      </c>
    </row>
    <row r="359" spans="1:24" ht="14.25" thickBot="1" x14ac:dyDescent="0.2">
      <c r="A359" s="62" t="str" cm="1">
        <f t="array" aca="1" ref="A359" ca="1">IF($B359="","",IF(ISNUMBER(OFFSET(INDIRECT(ADDRESS(ROW(),COLUMN())),-7,0)),OFFSET(INDIRECT(ADDRESS(ROW(),COLUMN())),-7,0)+1,1))</f>
        <v/>
      </c>
      <c r="B359" s="88"/>
      <c r="C359" s="31"/>
      <c r="D359" s="20" t="s">
        <v>30</v>
      </c>
      <c r="E359" s="69" t="s">
        <v>29</v>
      </c>
      <c r="F359" s="21" t="s">
        <v>1</v>
      </c>
      <c r="G359" s="25"/>
      <c r="H359" s="54" t="str">
        <f t="shared" ref="H359" si="1715">IF($G359="","",IF($E359=1,ROUNDDOWN($G359*7.4/1000,0),ROUNDDOWN($G359*6/1000,0)))</f>
        <v/>
      </c>
      <c r="I359" s="55"/>
      <c r="J359" s="54" t="str">
        <f t="shared" ref="J359" si="1716">IF($G359="","",ROUNDDOWN($G359*2/1000,0))</f>
        <v/>
      </c>
      <c r="K359" s="55"/>
      <c r="L359" s="54" t="str">
        <f t="shared" ref="L359" si="1717">IF(G359="","",ROUNDDOWN($G359*2/1000,0))</f>
        <v/>
      </c>
      <c r="M359" s="123"/>
      <c r="N359" s="79" t="str">
        <f t="shared" ref="N359" si="1718">IF(AND($C359="",$C361=""),"",ABS($C359-$C361)+1)</f>
        <v/>
      </c>
      <c r="O359" s="81" t="str">
        <f t="shared" ref="O359" si="1719">REPLACE($O$7,1,2,"差１")</f>
        <v>差１</v>
      </c>
      <c r="P359" s="72" t="str">
        <f t="shared" ref="P359" si="1720">IF($I361="","",$I361*$N359)</f>
        <v/>
      </c>
      <c r="Q359" s="56" t="str">
        <f t="shared" ref="Q359" si="1721">IF($K361="","",$K361*$N359)</f>
        <v/>
      </c>
      <c r="R359" s="56" t="str">
        <f t="shared" ref="R359" si="1722">IF($M361="","",$M361*$N359)</f>
        <v/>
      </c>
      <c r="S359" s="67"/>
      <c r="U359" s="16"/>
      <c r="V359" s="16"/>
      <c r="W359" s="16"/>
      <c r="X359" s="16"/>
    </row>
    <row r="360" spans="1:24" ht="14.25" thickBot="1" x14ac:dyDescent="0.2">
      <c r="A360" s="63"/>
      <c r="B360" s="88"/>
      <c r="C360" s="75" t="s">
        <v>11</v>
      </c>
      <c r="D360" s="76"/>
      <c r="E360" s="70"/>
      <c r="F360" s="33" t="s">
        <v>2</v>
      </c>
      <c r="G360" s="26"/>
      <c r="H360" s="59" t="str">
        <f t="shared" ref="H360" si="1723">IF($G360="","",IF($E359=1,ROUNDDOWN($G360*7.4/1000,0),ROUNDDOWN($G360*6/1000,0)))</f>
        <v/>
      </c>
      <c r="I360" s="60"/>
      <c r="J360" s="59" t="str">
        <f t="shared" ref="J360" si="1724">IF(G360="","",ROUNDDOWN(G360*2/1000,0))</f>
        <v/>
      </c>
      <c r="K360" s="60"/>
      <c r="L360" s="59" t="str">
        <f t="shared" ref="L360" si="1725">IF($G360="","",ROUNDDOWN($G360*2/1000,0))</f>
        <v/>
      </c>
      <c r="M360" s="61"/>
      <c r="N360" s="80"/>
      <c r="O360" s="81"/>
      <c r="P360" s="73"/>
      <c r="Q360" s="57"/>
      <c r="R360" s="57"/>
      <c r="S360" s="67"/>
      <c r="U360" s="16"/>
      <c r="V360" s="16"/>
      <c r="W360" s="16"/>
      <c r="X360" s="16"/>
    </row>
    <row r="361" spans="1:24" ht="14.25" thickBot="1" x14ac:dyDescent="0.2">
      <c r="A361" s="63"/>
      <c r="B361" s="88"/>
      <c r="C361" s="34"/>
      <c r="D361" s="22" t="s">
        <v>30</v>
      </c>
      <c r="E361" s="71"/>
      <c r="F361" s="23" t="str">
        <f t="shared" ref="F361" si="1726">$O$9</f>
        <v>差１</v>
      </c>
      <c r="G361" s="7" t="str">
        <f t="shared" ref="G361" si="1727">IF(AND($G359="",$G360="",""),"",$G359-$G360)</f>
        <v/>
      </c>
      <c r="H361" s="8" t="s">
        <v>4</v>
      </c>
      <c r="I361" s="9" t="str">
        <f t="shared" ref="I361" si="1728">IF(AND($H359="",$H360=""),"",$H359-$H360)</f>
        <v/>
      </c>
      <c r="J361" s="8" t="s">
        <v>5</v>
      </c>
      <c r="K361" s="9" t="str">
        <f t="shared" ref="K361" si="1729">IF(AND($J359="",$J360=""),"",$J359-$J360)</f>
        <v/>
      </c>
      <c r="L361" s="10" t="s">
        <v>6</v>
      </c>
      <c r="M361" s="7" t="str">
        <f t="shared" ref="M361" si="1730">IF(AND($L359="",$L360=""),"",$L359-$L360)</f>
        <v/>
      </c>
      <c r="N361" s="122"/>
      <c r="O361" s="81"/>
      <c r="P361" s="74"/>
      <c r="Q361" s="58"/>
      <c r="R361" s="58"/>
      <c r="S361" s="67"/>
      <c r="U361" s="16"/>
      <c r="V361" s="16"/>
      <c r="W361" s="16"/>
      <c r="X361" s="16"/>
    </row>
    <row r="362" spans="1:24" ht="14.25" thickBot="1" x14ac:dyDescent="0.2">
      <c r="A362" s="63"/>
      <c r="B362" s="89"/>
      <c r="C362" s="31"/>
      <c r="D362" s="20" t="s">
        <v>30</v>
      </c>
      <c r="E362" s="69"/>
      <c r="F362" s="24" t="s">
        <v>1</v>
      </c>
      <c r="G362" s="26"/>
      <c r="H362" s="117" t="str">
        <f t="shared" ref="H362" si="1731">IF($G362="","",IF($E362=1,ROUNDDOWN($G362*7.4/1000,0),ROUNDDOWN($G362*6/1000,0)))</f>
        <v/>
      </c>
      <c r="I362" s="118"/>
      <c r="J362" s="117" t="str">
        <f t="shared" ref="J362:J363" si="1732">IF($G362="","",ROUNDDOWN($G362*2/1000,0))</f>
        <v/>
      </c>
      <c r="K362" s="118"/>
      <c r="L362" s="117" t="str">
        <f t="shared" ref="L362:L363" si="1733">IF($G362="","",ROUNDDOWN($G362*2/1000,0))</f>
        <v/>
      </c>
      <c r="M362" s="119"/>
      <c r="N362" s="79" t="str">
        <f t="shared" ref="N362" si="1734">IF(AND($C362="",$C364=""),"",ABS($C362-$C364)+1)</f>
        <v/>
      </c>
      <c r="O362" s="120" t="str">
        <f t="shared" ref="O362" si="1735">REPLACE($O$7,1,2,"差２")</f>
        <v>差２</v>
      </c>
      <c r="P362" s="77" t="str">
        <f>IF($I364="","",$I364*$N362)</f>
        <v/>
      </c>
      <c r="Q362" s="56" t="str">
        <f>IF($K364="","",$K364*$N362)</f>
        <v/>
      </c>
      <c r="R362" s="56" t="str">
        <f>IF($M364="","",$M364*$N362)</f>
        <v/>
      </c>
      <c r="S362" s="67"/>
      <c r="U362" s="16"/>
      <c r="V362" s="16"/>
      <c r="W362" s="16"/>
      <c r="X362" s="16"/>
    </row>
    <row r="363" spans="1:24" ht="14.25" thickBot="1" x14ac:dyDescent="0.2">
      <c r="A363" s="63"/>
      <c r="B363" s="90"/>
      <c r="C363" s="75" t="s">
        <v>11</v>
      </c>
      <c r="D363" s="76"/>
      <c r="E363" s="70"/>
      <c r="F363" s="33" t="s">
        <v>2</v>
      </c>
      <c r="G363" s="26"/>
      <c r="H363" s="59" t="str">
        <f t="shared" ref="H363" si="1736">IF($G362="","",IF($E362=1,ROUNDDOWN($G363*7.4/1000,0),ROUNDDOWN($G363*6/1000,0)))</f>
        <v/>
      </c>
      <c r="I363" s="60"/>
      <c r="J363" s="59" t="str">
        <f t="shared" si="1732"/>
        <v/>
      </c>
      <c r="K363" s="60"/>
      <c r="L363" s="59" t="str">
        <f t="shared" si="1733"/>
        <v/>
      </c>
      <c r="M363" s="61"/>
      <c r="N363" s="80"/>
      <c r="O363" s="120"/>
      <c r="P363" s="78"/>
      <c r="Q363" s="57"/>
      <c r="R363" s="57"/>
      <c r="S363" s="67"/>
      <c r="U363" s="16"/>
      <c r="V363" s="16"/>
      <c r="W363" s="16"/>
      <c r="X363" s="16"/>
    </row>
    <row r="364" spans="1:24" ht="14.25" thickBot="1" x14ac:dyDescent="0.2">
      <c r="A364" s="63"/>
      <c r="B364" s="90"/>
      <c r="C364" s="37"/>
      <c r="D364" s="38" t="s">
        <v>30</v>
      </c>
      <c r="E364" s="71"/>
      <c r="F364" s="39" t="str">
        <f t="shared" ref="F364" si="1737">$O$12</f>
        <v>差２</v>
      </c>
      <c r="G364" s="40" t="str">
        <f t="shared" ref="G364" si="1738">IF(AND($G362="",$G363=""),"",$G362-$G363)</f>
        <v/>
      </c>
      <c r="H364" s="41" t="s">
        <v>4</v>
      </c>
      <c r="I364" s="42" t="str">
        <f t="shared" ref="I364" si="1739">IF(AND($H362="",$H363=""),"",$H362-$H363)</f>
        <v/>
      </c>
      <c r="J364" s="41" t="s">
        <v>5</v>
      </c>
      <c r="K364" s="42" t="str">
        <f t="shared" ref="K364" si="1740">IF(AND($J362="",$J363=""),"",$J362-$J363)</f>
        <v/>
      </c>
      <c r="L364" s="43" t="s">
        <v>6</v>
      </c>
      <c r="M364" s="40" t="str">
        <f t="shared" ref="M364" si="1741">IF(AND($L362="",$L363=""),"",$L362-$L363)</f>
        <v/>
      </c>
      <c r="N364" s="80"/>
      <c r="O364" s="121"/>
      <c r="P364" s="78"/>
      <c r="Q364" s="58"/>
      <c r="R364" s="58"/>
      <c r="S364" s="68"/>
      <c r="U364" s="16"/>
      <c r="V364" s="16"/>
      <c r="W364" s="16"/>
      <c r="X364" s="16"/>
    </row>
    <row r="365" spans="1:24" ht="15" thickTop="1" thickBot="1" x14ac:dyDescent="0.2">
      <c r="A365" s="64"/>
      <c r="B365" s="98" t="s">
        <v>18</v>
      </c>
      <c r="C365" s="99"/>
      <c r="D365" s="99"/>
      <c r="E365" s="99"/>
      <c r="F365" s="99"/>
      <c r="G365" s="99"/>
      <c r="H365" s="99"/>
      <c r="I365" s="99"/>
      <c r="J365" s="99"/>
      <c r="K365" s="99"/>
      <c r="L365" s="99"/>
      <c r="M365" s="99"/>
      <c r="N365" s="99"/>
      <c r="O365" s="100"/>
      <c r="P365" s="44" t="str">
        <f t="shared" ref="P365" si="1742">IF(AND($P359="",$P362=""),"",SUM($P359:$P362))</f>
        <v/>
      </c>
      <c r="Q365" s="45" t="str">
        <f t="shared" ref="Q365" si="1743">IF(AND(Q359="",Q362=""),"",SUM(Q359:Q362))</f>
        <v/>
      </c>
      <c r="R365" s="45" t="str">
        <f t="shared" ref="R365" si="1744">IF(AND($R359="",$R362=""),"",SUM($R359:$R362))</f>
        <v/>
      </c>
      <c r="S365" s="46" t="str">
        <f t="shared" ref="S365" si="1745">IF(AND($P365="",$Q365="",$R365=""),"",SUM($P365:$R365))</f>
        <v/>
      </c>
      <c r="T365" s="50">
        <v>51</v>
      </c>
      <c r="U365" s="51" t="str">
        <f t="shared" ref="U365" si="1746">P365</f>
        <v/>
      </c>
      <c r="V365" s="51" t="str">
        <f t="shared" ref="V365" si="1747">Q365</f>
        <v/>
      </c>
      <c r="W365" s="51" t="str">
        <f t="shared" ref="W365" si="1748">R365</f>
        <v/>
      </c>
      <c r="X365" s="51" t="str">
        <f t="shared" ref="X365" si="1749">S365</f>
        <v/>
      </c>
    </row>
    <row r="366" spans="1:24" ht="14.25" thickBot="1" x14ac:dyDescent="0.2">
      <c r="A366" s="62" t="str" cm="1">
        <f t="array" aca="1" ref="A366" ca="1">IF($B366="","",IF(ISNUMBER(OFFSET(INDIRECT(ADDRESS(ROW(),COLUMN())),-7,0)),OFFSET(INDIRECT(ADDRESS(ROW(),COLUMN())),-7,0)+1,1))</f>
        <v/>
      </c>
      <c r="B366" s="88"/>
      <c r="C366" s="31"/>
      <c r="D366" s="20" t="s">
        <v>30</v>
      </c>
      <c r="E366" s="69" t="s">
        <v>29</v>
      </c>
      <c r="F366" s="21" t="s">
        <v>1</v>
      </c>
      <c r="G366" s="25"/>
      <c r="H366" s="54" t="str">
        <f t="shared" ref="H366" si="1750">IF($G366="","",IF($E366=1,ROUNDDOWN($G366*7.4/1000,0),ROUNDDOWN($G366*6/1000,0)))</f>
        <v/>
      </c>
      <c r="I366" s="55"/>
      <c r="J366" s="54" t="str">
        <f t="shared" ref="J366" si="1751">IF($G366="","",ROUNDDOWN($G366*2/1000,0))</f>
        <v/>
      </c>
      <c r="K366" s="55"/>
      <c r="L366" s="54" t="str">
        <f t="shared" ref="L366" si="1752">IF(G366="","",ROUNDDOWN($G366*2/1000,0))</f>
        <v/>
      </c>
      <c r="M366" s="123"/>
      <c r="N366" s="79" t="str">
        <f t="shared" ref="N366" si="1753">IF(AND($C366="",$C368=""),"",ABS($C366-$C368)+1)</f>
        <v/>
      </c>
      <c r="O366" s="81" t="str">
        <f t="shared" ref="O366" si="1754">REPLACE($O$7,1,2,"差１")</f>
        <v>差１</v>
      </c>
      <c r="P366" s="72" t="str">
        <f t="shared" ref="P366" si="1755">IF($I368="","",$I368*$N366)</f>
        <v/>
      </c>
      <c r="Q366" s="56" t="str">
        <f t="shared" ref="Q366" si="1756">IF($K368="","",$K368*$N366)</f>
        <v/>
      </c>
      <c r="R366" s="56" t="str">
        <f t="shared" ref="R366" si="1757">IF($M368="","",$M368*$N366)</f>
        <v/>
      </c>
      <c r="S366" s="67"/>
      <c r="U366" s="16"/>
      <c r="V366" s="16"/>
      <c r="W366" s="16"/>
      <c r="X366" s="16"/>
    </row>
    <row r="367" spans="1:24" ht="14.25" thickBot="1" x14ac:dyDescent="0.2">
      <c r="A367" s="63"/>
      <c r="B367" s="88"/>
      <c r="C367" s="75" t="s">
        <v>11</v>
      </c>
      <c r="D367" s="76"/>
      <c r="E367" s="70"/>
      <c r="F367" s="33" t="s">
        <v>2</v>
      </c>
      <c r="G367" s="26"/>
      <c r="H367" s="59" t="str">
        <f t="shared" ref="H367" si="1758">IF($G367="","",IF($E366=1,ROUNDDOWN($G367*7.4/1000,0),ROUNDDOWN($G367*6/1000,0)))</f>
        <v/>
      </c>
      <c r="I367" s="60"/>
      <c r="J367" s="59" t="str">
        <f t="shared" ref="J367" si="1759">IF(G367="","",ROUNDDOWN(G367*2/1000,0))</f>
        <v/>
      </c>
      <c r="K367" s="60"/>
      <c r="L367" s="59" t="str">
        <f t="shared" ref="L367" si="1760">IF($G367="","",ROUNDDOWN($G367*2/1000,0))</f>
        <v/>
      </c>
      <c r="M367" s="61"/>
      <c r="N367" s="80"/>
      <c r="O367" s="81"/>
      <c r="P367" s="73"/>
      <c r="Q367" s="57"/>
      <c r="R367" s="57"/>
      <c r="S367" s="67"/>
      <c r="U367" s="16"/>
      <c r="V367" s="16"/>
      <c r="W367" s="16"/>
      <c r="X367" s="16"/>
    </row>
    <row r="368" spans="1:24" ht="14.25" thickBot="1" x14ac:dyDescent="0.2">
      <c r="A368" s="63"/>
      <c r="B368" s="88"/>
      <c r="C368" s="34"/>
      <c r="D368" s="22" t="s">
        <v>30</v>
      </c>
      <c r="E368" s="71"/>
      <c r="F368" s="23" t="str">
        <f t="shared" ref="F368" si="1761">$O$9</f>
        <v>差１</v>
      </c>
      <c r="G368" s="7" t="str">
        <f t="shared" ref="G368" si="1762">IF(AND($G366="",$G367="",""),"",$G366-$G367)</f>
        <v/>
      </c>
      <c r="H368" s="8" t="s">
        <v>4</v>
      </c>
      <c r="I368" s="9" t="str">
        <f t="shared" ref="I368" si="1763">IF(AND($H366="",$H367=""),"",$H366-$H367)</f>
        <v/>
      </c>
      <c r="J368" s="8" t="s">
        <v>5</v>
      </c>
      <c r="K368" s="9" t="str">
        <f t="shared" ref="K368" si="1764">IF(AND($J366="",$J367=""),"",$J366-$J367)</f>
        <v/>
      </c>
      <c r="L368" s="10" t="s">
        <v>6</v>
      </c>
      <c r="M368" s="7" t="str">
        <f t="shared" ref="M368" si="1765">IF(AND($L366="",$L367=""),"",$L366-$L367)</f>
        <v/>
      </c>
      <c r="N368" s="122"/>
      <c r="O368" s="81"/>
      <c r="P368" s="74"/>
      <c r="Q368" s="58"/>
      <c r="R368" s="58"/>
      <c r="S368" s="67"/>
      <c r="U368" s="16"/>
      <c r="V368" s="16"/>
      <c r="W368" s="16"/>
      <c r="X368" s="16"/>
    </row>
    <row r="369" spans="1:24" ht="14.25" thickBot="1" x14ac:dyDescent="0.2">
      <c r="A369" s="63"/>
      <c r="B369" s="89"/>
      <c r="C369" s="31"/>
      <c r="D369" s="20" t="s">
        <v>30</v>
      </c>
      <c r="E369" s="69"/>
      <c r="F369" s="24" t="s">
        <v>1</v>
      </c>
      <c r="G369" s="26"/>
      <c r="H369" s="117" t="str">
        <f t="shared" ref="H369" si="1766">IF($G369="","",IF($E369=1,ROUNDDOWN($G369*7.4/1000,0),ROUNDDOWN($G369*6/1000,0)))</f>
        <v/>
      </c>
      <c r="I369" s="118"/>
      <c r="J369" s="117" t="str">
        <f t="shared" ref="J369:J370" si="1767">IF($G369="","",ROUNDDOWN($G369*2/1000,0))</f>
        <v/>
      </c>
      <c r="K369" s="118"/>
      <c r="L369" s="117" t="str">
        <f t="shared" ref="L369:L370" si="1768">IF($G369="","",ROUNDDOWN($G369*2/1000,0))</f>
        <v/>
      </c>
      <c r="M369" s="119"/>
      <c r="N369" s="79" t="str">
        <f t="shared" ref="N369" si="1769">IF(AND($C369="",$C371=""),"",ABS($C369-$C371)+1)</f>
        <v/>
      </c>
      <c r="O369" s="120" t="str">
        <f t="shared" ref="O369" si="1770">REPLACE($O$7,1,2,"差２")</f>
        <v>差２</v>
      </c>
      <c r="P369" s="77" t="str">
        <f>IF($I371="","",$I371*$N369)</f>
        <v/>
      </c>
      <c r="Q369" s="56" t="str">
        <f>IF($K371="","",$K371*$N369)</f>
        <v/>
      </c>
      <c r="R369" s="56" t="str">
        <f>IF($M371="","",$M371*$N369)</f>
        <v/>
      </c>
      <c r="S369" s="67"/>
      <c r="U369" s="16"/>
      <c r="V369" s="16"/>
      <c r="W369" s="16"/>
      <c r="X369" s="16"/>
    </row>
    <row r="370" spans="1:24" ht="14.25" thickBot="1" x14ac:dyDescent="0.2">
      <c r="A370" s="63"/>
      <c r="B370" s="90"/>
      <c r="C370" s="75" t="s">
        <v>11</v>
      </c>
      <c r="D370" s="76"/>
      <c r="E370" s="70"/>
      <c r="F370" s="33" t="s">
        <v>2</v>
      </c>
      <c r="G370" s="26"/>
      <c r="H370" s="59" t="str">
        <f t="shared" ref="H370" si="1771">IF($G369="","",IF($E369=1,ROUNDDOWN($G370*7.4/1000,0),ROUNDDOWN($G370*6/1000,0)))</f>
        <v/>
      </c>
      <c r="I370" s="60"/>
      <c r="J370" s="59" t="str">
        <f t="shared" si="1767"/>
        <v/>
      </c>
      <c r="K370" s="60"/>
      <c r="L370" s="59" t="str">
        <f t="shared" si="1768"/>
        <v/>
      </c>
      <c r="M370" s="61"/>
      <c r="N370" s="80"/>
      <c r="O370" s="120"/>
      <c r="P370" s="78"/>
      <c r="Q370" s="57"/>
      <c r="R370" s="57"/>
      <c r="S370" s="67"/>
      <c r="U370" s="16"/>
      <c r="V370" s="16"/>
      <c r="W370" s="16"/>
      <c r="X370" s="16"/>
    </row>
    <row r="371" spans="1:24" ht="14.25" thickBot="1" x14ac:dyDescent="0.2">
      <c r="A371" s="63"/>
      <c r="B371" s="90"/>
      <c r="C371" s="37"/>
      <c r="D371" s="38" t="s">
        <v>30</v>
      </c>
      <c r="E371" s="71"/>
      <c r="F371" s="39" t="str">
        <f t="shared" ref="F371" si="1772">$O$12</f>
        <v>差２</v>
      </c>
      <c r="G371" s="40" t="str">
        <f t="shared" ref="G371" si="1773">IF(AND($G369="",$G370=""),"",$G369-$G370)</f>
        <v/>
      </c>
      <c r="H371" s="41" t="s">
        <v>4</v>
      </c>
      <c r="I371" s="42" t="str">
        <f t="shared" ref="I371" si="1774">IF(AND($H369="",$H370=""),"",$H369-$H370)</f>
        <v/>
      </c>
      <c r="J371" s="41" t="s">
        <v>5</v>
      </c>
      <c r="K371" s="42" t="str">
        <f t="shared" ref="K371" si="1775">IF(AND($J369="",$J370=""),"",$J369-$J370)</f>
        <v/>
      </c>
      <c r="L371" s="43" t="s">
        <v>6</v>
      </c>
      <c r="M371" s="40" t="str">
        <f t="shared" ref="M371" si="1776">IF(AND($L369="",$L370=""),"",$L369-$L370)</f>
        <v/>
      </c>
      <c r="N371" s="80"/>
      <c r="O371" s="121"/>
      <c r="P371" s="78"/>
      <c r="Q371" s="58"/>
      <c r="R371" s="58"/>
      <c r="S371" s="68"/>
      <c r="U371" s="16"/>
      <c r="V371" s="16"/>
      <c r="W371" s="16"/>
      <c r="X371" s="16"/>
    </row>
    <row r="372" spans="1:24" ht="15" thickTop="1" thickBot="1" x14ac:dyDescent="0.2">
      <c r="A372" s="64"/>
      <c r="B372" s="98" t="s">
        <v>18</v>
      </c>
      <c r="C372" s="99"/>
      <c r="D372" s="99"/>
      <c r="E372" s="99"/>
      <c r="F372" s="99"/>
      <c r="G372" s="99"/>
      <c r="H372" s="99"/>
      <c r="I372" s="99"/>
      <c r="J372" s="99"/>
      <c r="K372" s="99"/>
      <c r="L372" s="99"/>
      <c r="M372" s="99"/>
      <c r="N372" s="99"/>
      <c r="O372" s="100"/>
      <c r="P372" s="44" t="str">
        <f t="shared" ref="P372" si="1777">IF(AND($P366="",$P369=""),"",SUM($P366:$P369))</f>
        <v/>
      </c>
      <c r="Q372" s="45" t="str">
        <f t="shared" ref="Q372" si="1778">IF(AND(Q366="",Q369=""),"",SUM(Q366:Q369))</f>
        <v/>
      </c>
      <c r="R372" s="45" t="str">
        <f t="shared" ref="R372" si="1779">IF(AND($R366="",$R369=""),"",SUM($R366:$R369))</f>
        <v/>
      </c>
      <c r="S372" s="46" t="str">
        <f t="shared" ref="S372" si="1780">IF(AND($P372="",$Q372="",$R372=""),"",SUM($P372:$R372))</f>
        <v/>
      </c>
      <c r="T372" s="50">
        <v>52</v>
      </c>
      <c r="U372" s="51" t="str">
        <f t="shared" ref="U372" si="1781">P372</f>
        <v/>
      </c>
      <c r="V372" s="51" t="str">
        <f t="shared" ref="V372" si="1782">Q372</f>
        <v/>
      </c>
      <c r="W372" s="51" t="str">
        <f t="shared" ref="W372" si="1783">R372</f>
        <v/>
      </c>
      <c r="X372" s="51" t="str">
        <f t="shared" ref="X372" si="1784">S372</f>
        <v/>
      </c>
    </row>
    <row r="373" spans="1:24" ht="14.25" thickBot="1" x14ac:dyDescent="0.2">
      <c r="A373" s="62" t="str" cm="1">
        <f t="array" aca="1" ref="A373" ca="1">IF($B373="","",IF(ISNUMBER(OFFSET(INDIRECT(ADDRESS(ROW(),COLUMN())),-7,0)),OFFSET(INDIRECT(ADDRESS(ROW(),COLUMN())),-7,0)+1,1))</f>
        <v/>
      </c>
      <c r="B373" s="88"/>
      <c r="C373" s="31"/>
      <c r="D373" s="20" t="s">
        <v>30</v>
      </c>
      <c r="E373" s="69" t="s">
        <v>29</v>
      </c>
      <c r="F373" s="21" t="s">
        <v>1</v>
      </c>
      <c r="G373" s="25"/>
      <c r="H373" s="54" t="str">
        <f t="shared" ref="H373" si="1785">IF($G373="","",IF($E373=1,ROUNDDOWN($G373*7.4/1000,0),ROUNDDOWN($G373*6/1000,0)))</f>
        <v/>
      </c>
      <c r="I373" s="55"/>
      <c r="J373" s="54" t="str">
        <f t="shared" ref="J373" si="1786">IF($G373="","",ROUNDDOWN($G373*2/1000,0))</f>
        <v/>
      </c>
      <c r="K373" s="55"/>
      <c r="L373" s="54" t="str">
        <f t="shared" ref="L373" si="1787">IF(G373="","",ROUNDDOWN($G373*2/1000,0))</f>
        <v/>
      </c>
      <c r="M373" s="123"/>
      <c r="N373" s="79" t="str">
        <f t="shared" ref="N373" si="1788">IF(AND($C373="",$C375=""),"",ABS($C373-$C375)+1)</f>
        <v/>
      </c>
      <c r="O373" s="81" t="str">
        <f t="shared" ref="O373" si="1789">REPLACE($O$7,1,2,"差１")</f>
        <v>差１</v>
      </c>
      <c r="P373" s="72" t="str">
        <f t="shared" ref="P373" si="1790">IF($I375="","",$I375*$N373)</f>
        <v/>
      </c>
      <c r="Q373" s="56" t="str">
        <f t="shared" ref="Q373" si="1791">IF($K375="","",$K375*$N373)</f>
        <v/>
      </c>
      <c r="R373" s="56" t="str">
        <f t="shared" ref="R373" si="1792">IF($M375="","",$M375*$N373)</f>
        <v/>
      </c>
      <c r="S373" s="67"/>
      <c r="U373" s="16"/>
      <c r="V373" s="16"/>
      <c r="W373" s="16"/>
      <c r="X373" s="16"/>
    </row>
    <row r="374" spans="1:24" ht="14.25" thickBot="1" x14ac:dyDescent="0.2">
      <c r="A374" s="63"/>
      <c r="B374" s="88"/>
      <c r="C374" s="75" t="s">
        <v>11</v>
      </c>
      <c r="D374" s="76"/>
      <c r="E374" s="70"/>
      <c r="F374" s="33" t="s">
        <v>2</v>
      </c>
      <c r="G374" s="26"/>
      <c r="H374" s="59" t="str">
        <f t="shared" ref="H374" si="1793">IF($G374="","",IF($E373=1,ROUNDDOWN($G374*7.4/1000,0),ROUNDDOWN($G374*6/1000,0)))</f>
        <v/>
      </c>
      <c r="I374" s="60"/>
      <c r="J374" s="59" t="str">
        <f t="shared" ref="J374" si="1794">IF(G374="","",ROUNDDOWN(G374*2/1000,0))</f>
        <v/>
      </c>
      <c r="K374" s="60"/>
      <c r="L374" s="59" t="str">
        <f t="shared" ref="L374" si="1795">IF($G374="","",ROUNDDOWN($G374*2/1000,0))</f>
        <v/>
      </c>
      <c r="M374" s="61"/>
      <c r="N374" s="80"/>
      <c r="O374" s="81"/>
      <c r="P374" s="73"/>
      <c r="Q374" s="57"/>
      <c r="R374" s="57"/>
      <c r="S374" s="67"/>
      <c r="U374" s="16"/>
      <c r="V374" s="16"/>
      <c r="W374" s="16"/>
      <c r="X374" s="16"/>
    </row>
    <row r="375" spans="1:24" ht="14.25" thickBot="1" x14ac:dyDescent="0.2">
      <c r="A375" s="63"/>
      <c r="B375" s="88"/>
      <c r="C375" s="34"/>
      <c r="D375" s="22" t="s">
        <v>30</v>
      </c>
      <c r="E375" s="71"/>
      <c r="F375" s="23" t="str">
        <f t="shared" ref="F375" si="1796">$O$9</f>
        <v>差１</v>
      </c>
      <c r="G375" s="7" t="str">
        <f t="shared" ref="G375" si="1797">IF(AND($G373="",$G374="",""),"",$G373-$G374)</f>
        <v/>
      </c>
      <c r="H375" s="8" t="s">
        <v>4</v>
      </c>
      <c r="I375" s="9" t="str">
        <f t="shared" ref="I375" si="1798">IF(AND($H373="",$H374=""),"",$H373-$H374)</f>
        <v/>
      </c>
      <c r="J375" s="8" t="s">
        <v>5</v>
      </c>
      <c r="K375" s="9" t="str">
        <f t="shared" ref="K375" si="1799">IF(AND($J373="",$J374=""),"",$J373-$J374)</f>
        <v/>
      </c>
      <c r="L375" s="10" t="s">
        <v>6</v>
      </c>
      <c r="M375" s="7" t="str">
        <f t="shared" ref="M375" si="1800">IF(AND($L373="",$L374=""),"",$L373-$L374)</f>
        <v/>
      </c>
      <c r="N375" s="122"/>
      <c r="O375" s="81"/>
      <c r="P375" s="74"/>
      <c r="Q375" s="58"/>
      <c r="R375" s="58"/>
      <c r="S375" s="67"/>
      <c r="U375" s="16"/>
      <c r="V375" s="16"/>
      <c r="W375" s="16"/>
      <c r="X375" s="16"/>
    </row>
    <row r="376" spans="1:24" ht="14.25" thickBot="1" x14ac:dyDescent="0.2">
      <c r="A376" s="63"/>
      <c r="B376" s="89"/>
      <c r="C376" s="31"/>
      <c r="D376" s="20" t="s">
        <v>30</v>
      </c>
      <c r="E376" s="69"/>
      <c r="F376" s="24" t="s">
        <v>1</v>
      </c>
      <c r="G376" s="26"/>
      <c r="H376" s="117" t="str">
        <f t="shared" ref="H376" si="1801">IF($G376="","",IF($E376=1,ROUNDDOWN($G376*7.4/1000,0),ROUNDDOWN($G376*6/1000,0)))</f>
        <v/>
      </c>
      <c r="I376" s="118"/>
      <c r="J376" s="117" t="str">
        <f t="shared" ref="J376:J377" si="1802">IF($G376="","",ROUNDDOWN($G376*2/1000,0))</f>
        <v/>
      </c>
      <c r="K376" s="118"/>
      <c r="L376" s="117" t="str">
        <f t="shared" ref="L376:L377" si="1803">IF($G376="","",ROUNDDOWN($G376*2/1000,0))</f>
        <v/>
      </c>
      <c r="M376" s="119"/>
      <c r="N376" s="79" t="str">
        <f t="shared" ref="N376" si="1804">IF(AND($C376="",$C378=""),"",ABS($C376-$C378)+1)</f>
        <v/>
      </c>
      <c r="O376" s="120" t="str">
        <f t="shared" ref="O376" si="1805">REPLACE($O$7,1,2,"差２")</f>
        <v>差２</v>
      </c>
      <c r="P376" s="77" t="str">
        <f>IF($I378="","",$I378*$N376)</f>
        <v/>
      </c>
      <c r="Q376" s="56" t="str">
        <f>IF($K378="","",$K378*$N376)</f>
        <v/>
      </c>
      <c r="R376" s="56" t="str">
        <f>IF($M378="","",$M378*$N376)</f>
        <v/>
      </c>
      <c r="S376" s="67"/>
      <c r="U376" s="16"/>
      <c r="V376" s="16"/>
      <c r="W376" s="16"/>
      <c r="X376" s="16"/>
    </row>
    <row r="377" spans="1:24" ht="14.25" thickBot="1" x14ac:dyDescent="0.2">
      <c r="A377" s="63"/>
      <c r="B377" s="90"/>
      <c r="C377" s="75" t="s">
        <v>11</v>
      </c>
      <c r="D377" s="76"/>
      <c r="E377" s="70"/>
      <c r="F377" s="33" t="s">
        <v>2</v>
      </c>
      <c r="G377" s="26"/>
      <c r="H377" s="59" t="str">
        <f t="shared" ref="H377" si="1806">IF($G376="","",IF($E376=1,ROUNDDOWN($G377*7.4/1000,0),ROUNDDOWN($G377*6/1000,0)))</f>
        <v/>
      </c>
      <c r="I377" s="60"/>
      <c r="J377" s="59" t="str">
        <f t="shared" si="1802"/>
        <v/>
      </c>
      <c r="K377" s="60"/>
      <c r="L377" s="59" t="str">
        <f t="shared" si="1803"/>
        <v/>
      </c>
      <c r="M377" s="61"/>
      <c r="N377" s="80"/>
      <c r="O377" s="120"/>
      <c r="P377" s="78"/>
      <c r="Q377" s="57"/>
      <c r="R377" s="57"/>
      <c r="S377" s="67"/>
      <c r="U377" s="16"/>
      <c r="V377" s="16"/>
      <c r="W377" s="16"/>
      <c r="X377" s="16"/>
    </row>
    <row r="378" spans="1:24" ht="14.25" thickBot="1" x14ac:dyDescent="0.2">
      <c r="A378" s="63"/>
      <c r="B378" s="90"/>
      <c r="C378" s="37"/>
      <c r="D378" s="38" t="s">
        <v>30</v>
      </c>
      <c r="E378" s="71"/>
      <c r="F378" s="39" t="str">
        <f t="shared" ref="F378" si="1807">$O$12</f>
        <v>差２</v>
      </c>
      <c r="G378" s="40" t="str">
        <f t="shared" ref="G378" si="1808">IF(AND($G376="",$G377=""),"",$G376-$G377)</f>
        <v/>
      </c>
      <c r="H378" s="41" t="s">
        <v>4</v>
      </c>
      <c r="I378" s="42" t="str">
        <f t="shared" ref="I378" si="1809">IF(AND($H376="",$H377=""),"",$H376-$H377)</f>
        <v/>
      </c>
      <c r="J378" s="41" t="s">
        <v>5</v>
      </c>
      <c r="K378" s="42" t="str">
        <f t="shared" ref="K378" si="1810">IF(AND($J376="",$J377=""),"",$J376-$J377)</f>
        <v/>
      </c>
      <c r="L378" s="43" t="s">
        <v>6</v>
      </c>
      <c r="M378" s="40" t="str">
        <f t="shared" ref="M378" si="1811">IF(AND($L376="",$L377=""),"",$L376-$L377)</f>
        <v/>
      </c>
      <c r="N378" s="80"/>
      <c r="O378" s="121"/>
      <c r="P378" s="78"/>
      <c r="Q378" s="58"/>
      <c r="R378" s="58"/>
      <c r="S378" s="68"/>
      <c r="U378" s="16"/>
      <c r="V378" s="16"/>
      <c r="W378" s="16"/>
      <c r="X378" s="16"/>
    </row>
    <row r="379" spans="1:24" ht="15" thickTop="1" thickBot="1" x14ac:dyDescent="0.2">
      <c r="A379" s="64"/>
      <c r="B379" s="98" t="s">
        <v>18</v>
      </c>
      <c r="C379" s="99"/>
      <c r="D379" s="99"/>
      <c r="E379" s="99"/>
      <c r="F379" s="99"/>
      <c r="G379" s="99"/>
      <c r="H379" s="99"/>
      <c r="I379" s="99"/>
      <c r="J379" s="99"/>
      <c r="K379" s="99"/>
      <c r="L379" s="99"/>
      <c r="M379" s="99"/>
      <c r="N379" s="99"/>
      <c r="O379" s="100"/>
      <c r="P379" s="44" t="str">
        <f t="shared" ref="P379" si="1812">IF(AND($P373="",$P376=""),"",SUM($P373:$P376))</f>
        <v/>
      </c>
      <c r="Q379" s="45" t="str">
        <f t="shared" ref="Q379" si="1813">IF(AND(Q373="",Q376=""),"",SUM(Q373:Q376))</f>
        <v/>
      </c>
      <c r="R379" s="45" t="str">
        <f t="shared" ref="R379" si="1814">IF(AND($R373="",$R376=""),"",SUM($R373:$R376))</f>
        <v/>
      </c>
      <c r="S379" s="46" t="str">
        <f t="shared" ref="S379" si="1815">IF(AND($P379="",$Q379="",$R379=""),"",SUM($P379:$R379))</f>
        <v/>
      </c>
      <c r="T379" s="50">
        <v>53</v>
      </c>
      <c r="U379" s="51" t="str">
        <f t="shared" ref="U379" si="1816">P379</f>
        <v/>
      </c>
      <c r="V379" s="51" t="str">
        <f t="shared" ref="V379" si="1817">Q379</f>
        <v/>
      </c>
      <c r="W379" s="51" t="str">
        <f t="shared" ref="W379" si="1818">R379</f>
        <v/>
      </c>
      <c r="X379" s="51" t="str">
        <f t="shared" ref="X379" si="1819">S379</f>
        <v/>
      </c>
    </row>
    <row r="380" spans="1:24" ht="14.25" thickBot="1" x14ac:dyDescent="0.2">
      <c r="A380" s="62" t="str" cm="1">
        <f t="array" aca="1" ref="A380" ca="1">IF($B380="","",IF(ISNUMBER(OFFSET(INDIRECT(ADDRESS(ROW(),COLUMN())),-7,0)),OFFSET(INDIRECT(ADDRESS(ROW(),COLUMN())),-7,0)+1,1))</f>
        <v/>
      </c>
      <c r="B380" s="88"/>
      <c r="C380" s="31"/>
      <c r="D380" s="20" t="s">
        <v>30</v>
      </c>
      <c r="E380" s="69" t="s">
        <v>29</v>
      </c>
      <c r="F380" s="21" t="s">
        <v>1</v>
      </c>
      <c r="G380" s="25"/>
      <c r="H380" s="54" t="str">
        <f t="shared" ref="H380" si="1820">IF($G380="","",IF($E380=1,ROUNDDOWN($G380*7.4/1000,0),ROUNDDOWN($G380*6/1000,0)))</f>
        <v/>
      </c>
      <c r="I380" s="55"/>
      <c r="J380" s="54" t="str">
        <f t="shared" ref="J380" si="1821">IF($G380="","",ROUNDDOWN($G380*2/1000,0))</f>
        <v/>
      </c>
      <c r="K380" s="55"/>
      <c r="L380" s="54" t="str">
        <f t="shared" ref="L380" si="1822">IF(G380="","",ROUNDDOWN($G380*2/1000,0))</f>
        <v/>
      </c>
      <c r="M380" s="123"/>
      <c r="N380" s="79" t="str">
        <f t="shared" ref="N380" si="1823">IF(AND($C380="",$C382=""),"",ABS($C380-$C382)+1)</f>
        <v/>
      </c>
      <c r="O380" s="81" t="str">
        <f t="shared" ref="O380" si="1824">REPLACE($O$7,1,2,"差１")</f>
        <v>差１</v>
      </c>
      <c r="P380" s="72" t="str">
        <f t="shared" ref="P380" si="1825">IF($I382="","",$I382*$N380)</f>
        <v/>
      </c>
      <c r="Q380" s="56" t="str">
        <f t="shared" ref="Q380" si="1826">IF($K382="","",$K382*$N380)</f>
        <v/>
      </c>
      <c r="R380" s="56" t="str">
        <f t="shared" ref="R380" si="1827">IF($M382="","",$M382*$N380)</f>
        <v/>
      </c>
      <c r="S380" s="67"/>
      <c r="U380" s="16"/>
      <c r="V380" s="16"/>
      <c r="W380" s="16"/>
      <c r="X380" s="16"/>
    </row>
    <row r="381" spans="1:24" ht="14.25" thickBot="1" x14ac:dyDescent="0.2">
      <c r="A381" s="63"/>
      <c r="B381" s="88"/>
      <c r="C381" s="75" t="s">
        <v>11</v>
      </c>
      <c r="D381" s="76"/>
      <c r="E381" s="70"/>
      <c r="F381" s="33" t="s">
        <v>2</v>
      </c>
      <c r="G381" s="26"/>
      <c r="H381" s="59" t="str">
        <f t="shared" ref="H381" si="1828">IF($G381="","",IF($E380=1,ROUNDDOWN($G381*7.4/1000,0),ROUNDDOWN($G381*6/1000,0)))</f>
        <v/>
      </c>
      <c r="I381" s="60"/>
      <c r="J381" s="59" t="str">
        <f t="shared" ref="J381" si="1829">IF(G381="","",ROUNDDOWN(G381*2/1000,0))</f>
        <v/>
      </c>
      <c r="K381" s="60"/>
      <c r="L381" s="59" t="str">
        <f t="shared" ref="L381" si="1830">IF($G381="","",ROUNDDOWN($G381*2/1000,0))</f>
        <v/>
      </c>
      <c r="M381" s="61"/>
      <c r="N381" s="80"/>
      <c r="O381" s="81"/>
      <c r="P381" s="73"/>
      <c r="Q381" s="57"/>
      <c r="R381" s="57"/>
      <c r="S381" s="67"/>
      <c r="U381" s="16"/>
      <c r="V381" s="16"/>
      <c r="W381" s="16"/>
      <c r="X381" s="16"/>
    </row>
    <row r="382" spans="1:24" ht="14.25" thickBot="1" x14ac:dyDescent="0.2">
      <c r="A382" s="63"/>
      <c r="B382" s="88"/>
      <c r="C382" s="34"/>
      <c r="D382" s="22" t="s">
        <v>30</v>
      </c>
      <c r="E382" s="71"/>
      <c r="F382" s="23" t="str">
        <f t="shared" ref="F382" si="1831">$O$9</f>
        <v>差１</v>
      </c>
      <c r="G382" s="7" t="str">
        <f t="shared" ref="G382" si="1832">IF(AND($G380="",$G381="",""),"",$G380-$G381)</f>
        <v/>
      </c>
      <c r="H382" s="8" t="s">
        <v>4</v>
      </c>
      <c r="I382" s="9" t="str">
        <f t="shared" ref="I382" si="1833">IF(AND($H380="",$H381=""),"",$H380-$H381)</f>
        <v/>
      </c>
      <c r="J382" s="8" t="s">
        <v>5</v>
      </c>
      <c r="K382" s="9" t="str">
        <f t="shared" ref="K382" si="1834">IF(AND($J380="",$J381=""),"",$J380-$J381)</f>
        <v/>
      </c>
      <c r="L382" s="10" t="s">
        <v>6</v>
      </c>
      <c r="M382" s="7" t="str">
        <f t="shared" ref="M382" si="1835">IF(AND($L380="",$L381=""),"",$L380-$L381)</f>
        <v/>
      </c>
      <c r="N382" s="122"/>
      <c r="O382" s="81"/>
      <c r="P382" s="74"/>
      <c r="Q382" s="58"/>
      <c r="R382" s="58"/>
      <c r="S382" s="67"/>
      <c r="U382" s="16"/>
      <c r="V382" s="16"/>
      <c r="W382" s="16"/>
      <c r="X382" s="16"/>
    </row>
    <row r="383" spans="1:24" ht="14.25" thickBot="1" x14ac:dyDescent="0.2">
      <c r="A383" s="63"/>
      <c r="B383" s="89"/>
      <c r="C383" s="31"/>
      <c r="D383" s="20" t="s">
        <v>30</v>
      </c>
      <c r="E383" s="69"/>
      <c r="F383" s="24" t="s">
        <v>1</v>
      </c>
      <c r="G383" s="26"/>
      <c r="H383" s="117" t="str">
        <f t="shared" ref="H383" si="1836">IF($G383="","",IF($E383=1,ROUNDDOWN($G383*7.4/1000,0),ROUNDDOWN($G383*6/1000,0)))</f>
        <v/>
      </c>
      <c r="I383" s="118"/>
      <c r="J383" s="117" t="str">
        <f t="shared" ref="J383:J384" si="1837">IF($G383="","",ROUNDDOWN($G383*2/1000,0))</f>
        <v/>
      </c>
      <c r="K383" s="118"/>
      <c r="L383" s="117" t="str">
        <f t="shared" ref="L383:L384" si="1838">IF($G383="","",ROUNDDOWN($G383*2/1000,0))</f>
        <v/>
      </c>
      <c r="M383" s="119"/>
      <c r="N383" s="79" t="str">
        <f t="shared" ref="N383" si="1839">IF(AND($C383="",$C385=""),"",ABS($C383-$C385)+1)</f>
        <v/>
      </c>
      <c r="O383" s="120" t="str">
        <f t="shared" ref="O383" si="1840">REPLACE($O$7,1,2,"差２")</f>
        <v>差２</v>
      </c>
      <c r="P383" s="77" t="str">
        <f>IF($I385="","",$I385*$N383)</f>
        <v/>
      </c>
      <c r="Q383" s="56" t="str">
        <f>IF($K385="","",$K385*$N383)</f>
        <v/>
      </c>
      <c r="R383" s="56" t="str">
        <f>IF($M385="","",$M385*$N383)</f>
        <v/>
      </c>
      <c r="S383" s="67"/>
      <c r="U383" s="16"/>
      <c r="V383" s="16"/>
      <c r="W383" s="16"/>
      <c r="X383" s="16"/>
    </row>
    <row r="384" spans="1:24" ht="14.25" thickBot="1" x14ac:dyDescent="0.2">
      <c r="A384" s="63"/>
      <c r="B384" s="90"/>
      <c r="C384" s="75" t="s">
        <v>11</v>
      </c>
      <c r="D384" s="76"/>
      <c r="E384" s="70"/>
      <c r="F384" s="33" t="s">
        <v>2</v>
      </c>
      <c r="G384" s="26"/>
      <c r="H384" s="59" t="str">
        <f t="shared" ref="H384" si="1841">IF($G383="","",IF($E383=1,ROUNDDOWN($G384*7.4/1000,0),ROUNDDOWN($G384*6/1000,0)))</f>
        <v/>
      </c>
      <c r="I384" s="60"/>
      <c r="J384" s="59" t="str">
        <f t="shared" si="1837"/>
        <v/>
      </c>
      <c r="K384" s="60"/>
      <c r="L384" s="59" t="str">
        <f t="shared" si="1838"/>
        <v/>
      </c>
      <c r="M384" s="61"/>
      <c r="N384" s="80"/>
      <c r="O384" s="120"/>
      <c r="P384" s="78"/>
      <c r="Q384" s="57"/>
      <c r="R384" s="57"/>
      <c r="S384" s="67"/>
      <c r="U384" s="16"/>
      <c r="V384" s="16"/>
      <c r="W384" s="16"/>
      <c r="X384" s="16"/>
    </row>
    <row r="385" spans="1:24" ht="14.25" thickBot="1" x14ac:dyDescent="0.2">
      <c r="A385" s="63"/>
      <c r="B385" s="90"/>
      <c r="C385" s="37"/>
      <c r="D385" s="38" t="s">
        <v>30</v>
      </c>
      <c r="E385" s="71"/>
      <c r="F385" s="39" t="str">
        <f t="shared" ref="F385" si="1842">$O$12</f>
        <v>差２</v>
      </c>
      <c r="G385" s="40" t="str">
        <f t="shared" ref="G385" si="1843">IF(AND($G383="",$G384=""),"",$G383-$G384)</f>
        <v/>
      </c>
      <c r="H385" s="41" t="s">
        <v>4</v>
      </c>
      <c r="I385" s="42" t="str">
        <f t="shared" ref="I385" si="1844">IF(AND($H383="",$H384=""),"",$H383-$H384)</f>
        <v/>
      </c>
      <c r="J385" s="41" t="s">
        <v>5</v>
      </c>
      <c r="K385" s="42" t="str">
        <f t="shared" ref="K385" si="1845">IF(AND($J383="",$J384=""),"",$J383-$J384)</f>
        <v/>
      </c>
      <c r="L385" s="43" t="s">
        <v>6</v>
      </c>
      <c r="M385" s="40" t="str">
        <f t="shared" ref="M385" si="1846">IF(AND($L383="",$L384=""),"",$L383-$L384)</f>
        <v/>
      </c>
      <c r="N385" s="80"/>
      <c r="O385" s="121"/>
      <c r="P385" s="78"/>
      <c r="Q385" s="58"/>
      <c r="R385" s="58"/>
      <c r="S385" s="68"/>
      <c r="U385" s="16"/>
      <c r="V385" s="16"/>
      <c r="W385" s="16"/>
      <c r="X385" s="16"/>
    </row>
    <row r="386" spans="1:24" ht="15" thickTop="1" thickBot="1" x14ac:dyDescent="0.2">
      <c r="A386" s="64"/>
      <c r="B386" s="98" t="s">
        <v>18</v>
      </c>
      <c r="C386" s="99"/>
      <c r="D386" s="99"/>
      <c r="E386" s="99"/>
      <c r="F386" s="99"/>
      <c r="G386" s="99"/>
      <c r="H386" s="99"/>
      <c r="I386" s="99"/>
      <c r="J386" s="99"/>
      <c r="K386" s="99"/>
      <c r="L386" s="99"/>
      <c r="M386" s="99"/>
      <c r="N386" s="99"/>
      <c r="O386" s="100"/>
      <c r="P386" s="44" t="str">
        <f t="shared" ref="P386" si="1847">IF(AND($P380="",$P383=""),"",SUM($P380:$P383))</f>
        <v/>
      </c>
      <c r="Q386" s="45" t="str">
        <f t="shared" ref="Q386" si="1848">IF(AND(Q380="",Q383=""),"",SUM(Q380:Q383))</f>
        <v/>
      </c>
      <c r="R386" s="45" t="str">
        <f t="shared" ref="R386" si="1849">IF(AND($R380="",$R383=""),"",SUM($R380:$R383))</f>
        <v/>
      </c>
      <c r="S386" s="46" t="str">
        <f t="shared" ref="S386" si="1850">IF(AND($P386="",$Q386="",$R386=""),"",SUM($P386:$R386))</f>
        <v/>
      </c>
      <c r="T386" s="50">
        <v>54</v>
      </c>
      <c r="U386" s="51" t="str">
        <f t="shared" ref="U386" si="1851">P386</f>
        <v/>
      </c>
      <c r="V386" s="51" t="str">
        <f t="shared" ref="V386" si="1852">Q386</f>
        <v/>
      </c>
      <c r="W386" s="51" t="str">
        <f t="shared" ref="W386" si="1853">R386</f>
        <v/>
      </c>
      <c r="X386" s="51" t="str">
        <f t="shared" ref="X386" si="1854">S386</f>
        <v/>
      </c>
    </row>
    <row r="387" spans="1:24" ht="14.25" thickBot="1" x14ac:dyDescent="0.2">
      <c r="A387" s="62" t="str" cm="1">
        <f t="array" aca="1" ref="A387" ca="1">IF($B387="","",IF(ISNUMBER(OFFSET(INDIRECT(ADDRESS(ROW(),COLUMN())),-7,0)),OFFSET(INDIRECT(ADDRESS(ROW(),COLUMN())),-7,0)+1,1))</f>
        <v/>
      </c>
      <c r="B387" s="88"/>
      <c r="C387" s="31"/>
      <c r="D387" s="20" t="s">
        <v>30</v>
      </c>
      <c r="E387" s="69" t="s">
        <v>29</v>
      </c>
      <c r="F387" s="21" t="s">
        <v>1</v>
      </c>
      <c r="G387" s="25"/>
      <c r="H387" s="54" t="str">
        <f t="shared" ref="H387" si="1855">IF($G387="","",IF($E387=1,ROUNDDOWN($G387*7.4/1000,0),ROUNDDOWN($G387*6/1000,0)))</f>
        <v/>
      </c>
      <c r="I387" s="55"/>
      <c r="J387" s="54" t="str">
        <f t="shared" ref="J387" si="1856">IF($G387="","",ROUNDDOWN($G387*2/1000,0))</f>
        <v/>
      </c>
      <c r="K387" s="55"/>
      <c r="L387" s="54" t="str">
        <f t="shared" ref="L387" si="1857">IF(G387="","",ROUNDDOWN($G387*2/1000,0))</f>
        <v/>
      </c>
      <c r="M387" s="123"/>
      <c r="N387" s="79" t="str">
        <f t="shared" ref="N387" si="1858">IF(AND($C387="",$C389=""),"",ABS($C387-$C389)+1)</f>
        <v/>
      </c>
      <c r="O387" s="81" t="str">
        <f t="shared" ref="O387" si="1859">REPLACE($O$7,1,2,"差１")</f>
        <v>差１</v>
      </c>
      <c r="P387" s="72" t="str">
        <f t="shared" ref="P387" si="1860">IF($I389="","",$I389*$N387)</f>
        <v/>
      </c>
      <c r="Q387" s="56" t="str">
        <f t="shared" ref="Q387" si="1861">IF($K389="","",$K389*$N387)</f>
        <v/>
      </c>
      <c r="R387" s="56" t="str">
        <f t="shared" ref="R387" si="1862">IF($M389="","",$M389*$N387)</f>
        <v/>
      </c>
      <c r="S387" s="67"/>
      <c r="U387" s="16"/>
      <c r="V387" s="16"/>
      <c r="W387" s="16"/>
      <c r="X387" s="16"/>
    </row>
    <row r="388" spans="1:24" ht="14.25" thickBot="1" x14ac:dyDescent="0.2">
      <c r="A388" s="63"/>
      <c r="B388" s="88"/>
      <c r="C388" s="75" t="s">
        <v>11</v>
      </c>
      <c r="D388" s="76"/>
      <c r="E388" s="70"/>
      <c r="F388" s="33" t="s">
        <v>2</v>
      </c>
      <c r="G388" s="26"/>
      <c r="H388" s="59" t="str">
        <f t="shared" ref="H388" si="1863">IF($G388="","",IF($E387=1,ROUNDDOWN($G388*7.4/1000,0),ROUNDDOWN($G388*6/1000,0)))</f>
        <v/>
      </c>
      <c r="I388" s="60"/>
      <c r="J388" s="59" t="str">
        <f t="shared" ref="J388" si="1864">IF(G388="","",ROUNDDOWN(G388*2/1000,0))</f>
        <v/>
      </c>
      <c r="K388" s="60"/>
      <c r="L388" s="59" t="str">
        <f t="shared" ref="L388" si="1865">IF($G388="","",ROUNDDOWN($G388*2/1000,0))</f>
        <v/>
      </c>
      <c r="M388" s="61"/>
      <c r="N388" s="80"/>
      <c r="O388" s="81"/>
      <c r="P388" s="73"/>
      <c r="Q388" s="57"/>
      <c r="R388" s="57"/>
      <c r="S388" s="67"/>
      <c r="U388" s="16"/>
      <c r="V388" s="16"/>
      <c r="W388" s="16"/>
      <c r="X388" s="16"/>
    </row>
    <row r="389" spans="1:24" ht="14.25" thickBot="1" x14ac:dyDescent="0.2">
      <c r="A389" s="63"/>
      <c r="B389" s="88"/>
      <c r="C389" s="34"/>
      <c r="D389" s="22" t="s">
        <v>30</v>
      </c>
      <c r="E389" s="71"/>
      <c r="F389" s="23" t="str">
        <f t="shared" ref="F389" si="1866">$O$9</f>
        <v>差１</v>
      </c>
      <c r="G389" s="7" t="str">
        <f t="shared" ref="G389" si="1867">IF(AND($G387="",$G388="",""),"",$G387-$G388)</f>
        <v/>
      </c>
      <c r="H389" s="8" t="s">
        <v>4</v>
      </c>
      <c r="I389" s="9" t="str">
        <f t="shared" ref="I389" si="1868">IF(AND($H387="",$H388=""),"",$H387-$H388)</f>
        <v/>
      </c>
      <c r="J389" s="8" t="s">
        <v>5</v>
      </c>
      <c r="K389" s="9" t="str">
        <f t="shared" ref="K389" si="1869">IF(AND($J387="",$J388=""),"",$J387-$J388)</f>
        <v/>
      </c>
      <c r="L389" s="10" t="s">
        <v>6</v>
      </c>
      <c r="M389" s="7" t="str">
        <f t="shared" ref="M389" si="1870">IF(AND($L387="",$L388=""),"",$L387-$L388)</f>
        <v/>
      </c>
      <c r="N389" s="122"/>
      <c r="O389" s="81"/>
      <c r="P389" s="74"/>
      <c r="Q389" s="58"/>
      <c r="R389" s="58"/>
      <c r="S389" s="67"/>
      <c r="U389" s="16"/>
      <c r="V389" s="16"/>
      <c r="W389" s="16"/>
      <c r="X389" s="16"/>
    </row>
    <row r="390" spans="1:24" ht="14.25" thickBot="1" x14ac:dyDescent="0.2">
      <c r="A390" s="63"/>
      <c r="B390" s="89"/>
      <c r="C390" s="31"/>
      <c r="D390" s="20" t="s">
        <v>30</v>
      </c>
      <c r="E390" s="69"/>
      <c r="F390" s="24" t="s">
        <v>1</v>
      </c>
      <c r="G390" s="26"/>
      <c r="H390" s="117" t="str">
        <f t="shared" ref="H390" si="1871">IF($G390="","",IF($E390=1,ROUNDDOWN($G390*7.4/1000,0),ROUNDDOWN($G390*6/1000,0)))</f>
        <v/>
      </c>
      <c r="I390" s="118"/>
      <c r="J390" s="117" t="str">
        <f t="shared" ref="J390:J391" si="1872">IF($G390="","",ROUNDDOWN($G390*2/1000,0))</f>
        <v/>
      </c>
      <c r="K390" s="118"/>
      <c r="L390" s="117" t="str">
        <f t="shared" ref="L390:L391" si="1873">IF($G390="","",ROUNDDOWN($G390*2/1000,0))</f>
        <v/>
      </c>
      <c r="M390" s="119"/>
      <c r="N390" s="79" t="str">
        <f t="shared" ref="N390" si="1874">IF(AND($C390="",$C392=""),"",ABS($C390-$C392)+1)</f>
        <v/>
      </c>
      <c r="O390" s="120" t="str">
        <f t="shared" ref="O390" si="1875">REPLACE($O$7,1,2,"差２")</f>
        <v>差２</v>
      </c>
      <c r="P390" s="77" t="str">
        <f>IF($I392="","",$I392*$N390)</f>
        <v/>
      </c>
      <c r="Q390" s="56" t="str">
        <f>IF($K392="","",$K392*$N390)</f>
        <v/>
      </c>
      <c r="R390" s="56" t="str">
        <f>IF($M392="","",$M392*$N390)</f>
        <v/>
      </c>
      <c r="S390" s="67"/>
      <c r="U390" s="16"/>
      <c r="V390" s="16"/>
      <c r="W390" s="16"/>
      <c r="X390" s="16"/>
    </row>
    <row r="391" spans="1:24" ht="14.25" thickBot="1" x14ac:dyDescent="0.2">
      <c r="A391" s="63"/>
      <c r="B391" s="90"/>
      <c r="C391" s="75" t="s">
        <v>11</v>
      </c>
      <c r="D391" s="76"/>
      <c r="E391" s="70"/>
      <c r="F391" s="33" t="s">
        <v>2</v>
      </c>
      <c r="G391" s="26"/>
      <c r="H391" s="59" t="str">
        <f t="shared" ref="H391" si="1876">IF($G390="","",IF($E390=1,ROUNDDOWN($G391*7.4/1000,0),ROUNDDOWN($G391*6/1000,0)))</f>
        <v/>
      </c>
      <c r="I391" s="60"/>
      <c r="J391" s="59" t="str">
        <f t="shared" si="1872"/>
        <v/>
      </c>
      <c r="K391" s="60"/>
      <c r="L391" s="59" t="str">
        <f t="shared" si="1873"/>
        <v/>
      </c>
      <c r="M391" s="61"/>
      <c r="N391" s="80"/>
      <c r="O391" s="120"/>
      <c r="P391" s="78"/>
      <c r="Q391" s="57"/>
      <c r="R391" s="57"/>
      <c r="S391" s="67"/>
      <c r="U391" s="16"/>
      <c r="V391" s="16"/>
      <c r="W391" s="16"/>
      <c r="X391" s="16"/>
    </row>
    <row r="392" spans="1:24" ht="14.25" thickBot="1" x14ac:dyDescent="0.2">
      <c r="A392" s="63"/>
      <c r="B392" s="90"/>
      <c r="C392" s="37"/>
      <c r="D392" s="38" t="s">
        <v>30</v>
      </c>
      <c r="E392" s="71"/>
      <c r="F392" s="39" t="str">
        <f t="shared" ref="F392" si="1877">$O$12</f>
        <v>差２</v>
      </c>
      <c r="G392" s="40" t="str">
        <f t="shared" ref="G392" si="1878">IF(AND($G390="",$G391=""),"",$G390-$G391)</f>
        <v/>
      </c>
      <c r="H392" s="41" t="s">
        <v>4</v>
      </c>
      <c r="I392" s="42" t="str">
        <f t="shared" ref="I392" si="1879">IF(AND($H390="",$H391=""),"",$H390-$H391)</f>
        <v/>
      </c>
      <c r="J392" s="41" t="s">
        <v>5</v>
      </c>
      <c r="K392" s="42" t="str">
        <f t="shared" ref="K392" si="1880">IF(AND($J390="",$J391=""),"",$J390-$J391)</f>
        <v/>
      </c>
      <c r="L392" s="43" t="s">
        <v>6</v>
      </c>
      <c r="M392" s="40" t="str">
        <f t="shared" ref="M392" si="1881">IF(AND($L390="",$L391=""),"",$L390-$L391)</f>
        <v/>
      </c>
      <c r="N392" s="80"/>
      <c r="O392" s="121"/>
      <c r="P392" s="78"/>
      <c r="Q392" s="58"/>
      <c r="R392" s="58"/>
      <c r="S392" s="68"/>
      <c r="U392" s="16"/>
      <c r="V392" s="16"/>
      <c r="W392" s="16"/>
      <c r="X392" s="16"/>
    </row>
    <row r="393" spans="1:24" ht="15" thickTop="1" thickBot="1" x14ac:dyDescent="0.2">
      <c r="A393" s="64"/>
      <c r="B393" s="98" t="s">
        <v>18</v>
      </c>
      <c r="C393" s="99"/>
      <c r="D393" s="99"/>
      <c r="E393" s="99"/>
      <c r="F393" s="99"/>
      <c r="G393" s="99"/>
      <c r="H393" s="99"/>
      <c r="I393" s="99"/>
      <c r="J393" s="99"/>
      <c r="K393" s="99"/>
      <c r="L393" s="99"/>
      <c r="M393" s="99"/>
      <c r="N393" s="99"/>
      <c r="O393" s="100"/>
      <c r="P393" s="44" t="str">
        <f t="shared" ref="P393" si="1882">IF(AND($P387="",$P390=""),"",SUM($P387:$P390))</f>
        <v/>
      </c>
      <c r="Q393" s="45" t="str">
        <f t="shared" ref="Q393" si="1883">IF(AND(Q387="",Q390=""),"",SUM(Q387:Q390))</f>
        <v/>
      </c>
      <c r="R393" s="45" t="str">
        <f t="shared" ref="R393" si="1884">IF(AND($R387="",$R390=""),"",SUM($R387:$R390))</f>
        <v/>
      </c>
      <c r="S393" s="46" t="str">
        <f t="shared" ref="S393" si="1885">IF(AND($P393="",$Q393="",$R393=""),"",SUM($P393:$R393))</f>
        <v/>
      </c>
      <c r="T393" s="50">
        <v>55</v>
      </c>
      <c r="U393" s="51" t="str">
        <f t="shared" ref="U393" si="1886">P393</f>
        <v/>
      </c>
      <c r="V393" s="51" t="str">
        <f t="shared" ref="V393" si="1887">Q393</f>
        <v/>
      </c>
      <c r="W393" s="51" t="str">
        <f t="shared" ref="W393" si="1888">R393</f>
        <v/>
      </c>
      <c r="X393" s="51" t="str">
        <f t="shared" ref="X393" si="1889">S393</f>
        <v/>
      </c>
    </row>
    <row r="394" spans="1:24" ht="14.25" thickBot="1" x14ac:dyDescent="0.2">
      <c r="A394" s="62" t="str" cm="1">
        <f t="array" aca="1" ref="A394" ca="1">IF($B394="","",IF(ISNUMBER(OFFSET(INDIRECT(ADDRESS(ROW(),COLUMN())),-7,0)),OFFSET(INDIRECT(ADDRESS(ROW(),COLUMN())),-7,0)+1,1))</f>
        <v/>
      </c>
      <c r="B394" s="88"/>
      <c r="C394" s="31"/>
      <c r="D394" s="20" t="s">
        <v>30</v>
      </c>
      <c r="E394" s="69" t="s">
        <v>29</v>
      </c>
      <c r="F394" s="21" t="s">
        <v>1</v>
      </c>
      <c r="G394" s="25"/>
      <c r="H394" s="54" t="str">
        <f t="shared" ref="H394" si="1890">IF($G394="","",IF($E394=1,ROUNDDOWN($G394*7.4/1000,0),ROUNDDOWN($G394*6/1000,0)))</f>
        <v/>
      </c>
      <c r="I394" s="55"/>
      <c r="J394" s="54" t="str">
        <f t="shared" ref="J394" si="1891">IF($G394="","",ROUNDDOWN($G394*2/1000,0))</f>
        <v/>
      </c>
      <c r="K394" s="55"/>
      <c r="L394" s="54" t="str">
        <f t="shared" ref="L394" si="1892">IF(G394="","",ROUNDDOWN($G394*2/1000,0))</f>
        <v/>
      </c>
      <c r="M394" s="123"/>
      <c r="N394" s="79" t="str">
        <f t="shared" ref="N394" si="1893">IF(AND($C394="",$C396=""),"",ABS($C394-$C396)+1)</f>
        <v/>
      </c>
      <c r="O394" s="81" t="str">
        <f t="shared" ref="O394" si="1894">REPLACE($O$7,1,2,"差１")</f>
        <v>差１</v>
      </c>
      <c r="P394" s="72" t="str">
        <f t="shared" ref="P394" si="1895">IF($I396="","",$I396*$N394)</f>
        <v/>
      </c>
      <c r="Q394" s="56" t="str">
        <f t="shared" ref="Q394" si="1896">IF($K396="","",$K396*$N394)</f>
        <v/>
      </c>
      <c r="R394" s="56" t="str">
        <f t="shared" ref="R394" si="1897">IF($M396="","",$M396*$N394)</f>
        <v/>
      </c>
      <c r="S394" s="67"/>
      <c r="U394" s="16"/>
      <c r="V394" s="16"/>
      <c r="W394" s="16"/>
      <c r="X394" s="16"/>
    </row>
    <row r="395" spans="1:24" ht="14.25" thickBot="1" x14ac:dyDescent="0.2">
      <c r="A395" s="63"/>
      <c r="B395" s="88"/>
      <c r="C395" s="75" t="s">
        <v>11</v>
      </c>
      <c r="D395" s="76"/>
      <c r="E395" s="70"/>
      <c r="F395" s="33" t="s">
        <v>2</v>
      </c>
      <c r="G395" s="26"/>
      <c r="H395" s="59" t="str">
        <f t="shared" ref="H395" si="1898">IF($G395="","",IF($E394=1,ROUNDDOWN($G395*7.4/1000,0),ROUNDDOWN($G395*6/1000,0)))</f>
        <v/>
      </c>
      <c r="I395" s="60"/>
      <c r="J395" s="59" t="str">
        <f t="shared" ref="J395" si="1899">IF(G395="","",ROUNDDOWN(G395*2/1000,0))</f>
        <v/>
      </c>
      <c r="K395" s="60"/>
      <c r="L395" s="59" t="str">
        <f t="shared" ref="L395" si="1900">IF($G395="","",ROUNDDOWN($G395*2/1000,0))</f>
        <v/>
      </c>
      <c r="M395" s="61"/>
      <c r="N395" s="80"/>
      <c r="O395" s="81"/>
      <c r="P395" s="73"/>
      <c r="Q395" s="57"/>
      <c r="R395" s="57"/>
      <c r="S395" s="67"/>
      <c r="U395" s="16"/>
      <c r="V395" s="16"/>
      <c r="W395" s="16"/>
      <c r="X395" s="16"/>
    </row>
    <row r="396" spans="1:24" ht="14.25" thickBot="1" x14ac:dyDescent="0.2">
      <c r="A396" s="63"/>
      <c r="B396" s="88"/>
      <c r="C396" s="34"/>
      <c r="D396" s="22" t="s">
        <v>30</v>
      </c>
      <c r="E396" s="71"/>
      <c r="F396" s="23" t="str">
        <f t="shared" ref="F396" si="1901">$O$9</f>
        <v>差１</v>
      </c>
      <c r="G396" s="7" t="str">
        <f t="shared" ref="G396" si="1902">IF(AND($G394="",$G395="",""),"",$G394-$G395)</f>
        <v/>
      </c>
      <c r="H396" s="8" t="s">
        <v>4</v>
      </c>
      <c r="I396" s="9" t="str">
        <f t="shared" ref="I396" si="1903">IF(AND($H394="",$H395=""),"",$H394-$H395)</f>
        <v/>
      </c>
      <c r="J396" s="8" t="s">
        <v>5</v>
      </c>
      <c r="K396" s="9" t="str">
        <f t="shared" ref="K396" si="1904">IF(AND($J394="",$J395=""),"",$J394-$J395)</f>
        <v/>
      </c>
      <c r="L396" s="10" t="s">
        <v>6</v>
      </c>
      <c r="M396" s="7" t="str">
        <f t="shared" ref="M396" si="1905">IF(AND($L394="",$L395=""),"",$L394-$L395)</f>
        <v/>
      </c>
      <c r="N396" s="122"/>
      <c r="O396" s="81"/>
      <c r="P396" s="74"/>
      <c r="Q396" s="58"/>
      <c r="R396" s="58"/>
      <c r="S396" s="67"/>
      <c r="U396" s="16"/>
      <c r="V396" s="16"/>
      <c r="W396" s="16"/>
      <c r="X396" s="16"/>
    </row>
    <row r="397" spans="1:24" ht="14.25" thickBot="1" x14ac:dyDescent="0.2">
      <c r="A397" s="63"/>
      <c r="B397" s="89"/>
      <c r="C397" s="31"/>
      <c r="D397" s="20" t="s">
        <v>30</v>
      </c>
      <c r="E397" s="69"/>
      <c r="F397" s="24" t="s">
        <v>1</v>
      </c>
      <c r="G397" s="26"/>
      <c r="H397" s="117" t="str">
        <f t="shared" ref="H397" si="1906">IF($G397="","",IF($E397=1,ROUNDDOWN($G397*7.4/1000,0),ROUNDDOWN($G397*6/1000,0)))</f>
        <v/>
      </c>
      <c r="I397" s="118"/>
      <c r="J397" s="117" t="str">
        <f t="shared" ref="J397:J398" si="1907">IF($G397="","",ROUNDDOWN($G397*2/1000,0))</f>
        <v/>
      </c>
      <c r="K397" s="118"/>
      <c r="L397" s="117" t="str">
        <f t="shared" ref="L397:L398" si="1908">IF($G397="","",ROUNDDOWN($G397*2/1000,0))</f>
        <v/>
      </c>
      <c r="M397" s="119"/>
      <c r="N397" s="79" t="str">
        <f t="shared" ref="N397" si="1909">IF(AND($C397="",$C399=""),"",ABS($C397-$C399)+1)</f>
        <v/>
      </c>
      <c r="O397" s="120" t="str">
        <f t="shared" ref="O397" si="1910">REPLACE($O$7,1,2,"差２")</f>
        <v>差２</v>
      </c>
      <c r="P397" s="77" t="str">
        <f>IF($I399="","",$I399*$N397)</f>
        <v/>
      </c>
      <c r="Q397" s="56" t="str">
        <f>IF($K399="","",$K399*$N397)</f>
        <v/>
      </c>
      <c r="R397" s="56" t="str">
        <f>IF($M399="","",$M399*$N397)</f>
        <v/>
      </c>
      <c r="S397" s="67"/>
      <c r="U397" s="16"/>
      <c r="V397" s="16"/>
      <c r="W397" s="16"/>
      <c r="X397" s="16"/>
    </row>
    <row r="398" spans="1:24" ht="14.25" thickBot="1" x14ac:dyDescent="0.2">
      <c r="A398" s="63"/>
      <c r="B398" s="90"/>
      <c r="C398" s="75" t="s">
        <v>11</v>
      </c>
      <c r="D398" s="76"/>
      <c r="E398" s="70"/>
      <c r="F398" s="33" t="s">
        <v>2</v>
      </c>
      <c r="G398" s="26"/>
      <c r="H398" s="59" t="str">
        <f t="shared" ref="H398" si="1911">IF($G397="","",IF($E397=1,ROUNDDOWN($G398*7.4/1000,0),ROUNDDOWN($G398*6/1000,0)))</f>
        <v/>
      </c>
      <c r="I398" s="60"/>
      <c r="J398" s="59" t="str">
        <f t="shared" si="1907"/>
        <v/>
      </c>
      <c r="K398" s="60"/>
      <c r="L398" s="59" t="str">
        <f t="shared" si="1908"/>
        <v/>
      </c>
      <c r="M398" s="61"/>
      <c r="N398" s="80"/>
      <c r="O398" s="120"/>
      <c r="P398" s="78"/>
      <c r="Q398" s="57"/>
      <c r="R398" s="57"/>
      <c r="S398" s="67"/>
      <c r="U398" s="16"/>
      <c r="V398" s="16"/>
      <c r="W398" s="16"/>
      <c r="X398" s="16"/>
    </row>
    <row r="399" spans="1:24" ht="14.25" thickBot="1" x14ac:dyDescent="0.2">
      <c r="A399" s="63"/>
      <c r="B399" s="90"/>
      <c r="C399" s="37"/>
      <c r="D399" s="38" t="s">
        <v>30</v>
      </c>
      <c r="E399" s="71"/>
      <c r="F399" s="39" t="str">
        <f t="shared" ref="F399" si="1912">$O$12</f>
        <v>差２</v>
      </c>
      <c r="G399" s="40" t="str">
        <f t="shared" ref="G399" si="1913">IF(AND($G397="",$G398=""),"",$G397-$G398)</f>
        <v/>
      </c>
      <c r="H399" s="41" t="s">
        <v>4</v>
      </c>
      <c r="I399" s="42" t="str">
        <f t="shared" ref="I399" si="1914">IF(AND($H397="",$H398=""),"",$H397-$H398)</f>
        <v/>
      </c>
      <c r="J399" s="41" t="s">
        <v>5</v>
      </c>
      <c r="K399" s="42" t="str">
        <f t="shared" ref="K399" si="1915">IF(AND($J397="",$J398=""),"",$J397-$J398)</f>
        <v/>
      </c>
      <c r="L399" s="43" t="s">
        <v>6</v>
      </c>
      <c r="M399" s="40" t="str">
        <f t="shared" ref="M399" si="1916">IF(AND($L397="",$L398=""),"",$L397-$L398)</f>
        <v/>
      </c>
      <c r="N399" s="80"/>
      <c r="O399" s="121"/>
      <c r="P399" s="78"/>
      <c r="Q399" s="58"/>
      <c r="R399" s="58"/>
      <c r="S399" s="68"/>
      <c r="U399" s="16"/>
      <c r="V399" s="16"/>
      <c r="W399" s="16"/>
      <c r="X399" s="16"/>
    </row>
    <row r="400" spans="1:24" ht="15" thickTop="1" thickBot="1" x14ac:dyDescent="0.2">
      <c r="A400" s="64"/>
      <c r="B400" s="98" t="s">
        <v>18</v>
      </c>
      <c r="C400" s="99"/>
      <c r="D400" s="99"/>
      <c r="E400" s="99"/>
      <c r="F400" s="99"/>
      <c r="G400" s="99"/>
      <c r="H400" s="99"/>
      <c r="I400" s="99"/>
      <c r="J400" s="99"/>
      <c r="K400" s="99"/>
      <c r="L400" s="99"/>
      <c r="M400" s="99"/>
      <c r="N400" s="99"/>
      <c r="O400" s="100"/>
      <c r="P400" s="44" t="str">
        <f t="shared" ref="P400" si="1917">IF(AND($P394="",$P397=""),"",SUM($P394:$P397))</f>
        <v/>
      </c>
      <c r="Q400" s="45" t="str">
        <f t="shared" ref="Q400" si="1918">IF(AND(Q394="",Q397=""),"",SUM(Q394:Q397))</f>
        <v/>
      </c>
      <c r="R400" s="45" t="str">
        <f t="shared" ref="R400" si="1919">IF(AND($R394="",$R397=""),"",SUM($R394:$R397))</f>
        <v/>
      </c>
      <c r="S400" s="46" t="str">
        <f t="shared" ref="S400" si="1920">IF(AND($P400="",$Q400="",$R400=""),"",SUM($P400:$R400))</f>
        <v/>
      </c>
      <c r="T400" s="50">
        <v>56</v>
      </c>
      <c r="U400" s="51" t="str">
        <f t="shared" ref="U400" si="1921">P400</f>
        <v/>
      </c>
      <c r="V400" s="51" t="str">
        <f t="shared" ref="V400" si="1922">Q400</f>
        <v/>
      </c>
      <c r="W400" s="51" t="str">
        <f t="shared" ref="W400" si="1923">R400</f>
        <v/>
      </c>
      <c r="X400" s="51" t="str">
        <f t="shared" ref="X400" si="1924">S400</f>
        <v/>
      </c>
    </row>
    <row r="401" spans="1:24" ht="14.25" thickBot="1" x14ac:dyDescent="0.2">
      <c r="A401" s="62" t="str" cm="1">
        <f t="array" aca="1" ref="A401" ca="1">IF($B401="","",IF(ISNUMBER(OFFSET(INDIRECT(ADDRESS(ROW(),COLUMN())),-7,0)),OFFSET(INDIRECT(ADDRESS(ROW(),COLUMN())),-7,0)+1,1))</f>
        <v/>
      </c>
      <c r="B401" s="88"/>
      <c r="C401" s="31"/>
      <c r="D401" s="20" t="s">
        <v>30</v>
      </c>
      <c r="E401" s="69" t="s">
        <v>29</v>
      </c>
      <c r="F401" s="21" t="s">
        <v>1</v>
      </c>
      <c r="G401" s="25"/>
      <c r="H401" s="54" t="str">
        <f t="shared" ref="H401" si="1925">IF($G401="","",IF($E401=1,ROUNDDOWN($G401*7.4/1000,0),ROUNDDOWN($G401*6/1000,0)))</f>
        <v/>
      </c>
      <c r="I401" s="55"/>
      <c r="J401" s="54" t="str">
        <f t="shared" ref="J401" si="1926">IF($G401="","",ROUNDDOWN($G401*2/1000,0))</f>
        <v/>
      </c>
      <c r="K401" s="55"/>
      <c r="L401" s="54" t="str">
        <f t="shared" ref="L401" si="1927">IF(G401="","",ROUNDDOWN($G401*2/1000,0))</f>
        <v/>
      </c>
      <c r="M401" s="123"/>
      <c r="N401" s="79" t="str">
        <f t="shared" ref="N401" si="1928">IF(AND($C401="",$C403=""),"",ABS($C401-$C403)+1)</f>
        <v/>
      </c>
      <c r="O401" s="81" t="str">
        <f t="shared" ref="O401" si="1929">REPLACE($O$7,1,2,"差１")</f>
        <v>差１</v>
      </c>
      <c r="P401" s="72" t="str">
        <f t="shared" ref="P401" si="1930">IF($I403="","",$I403*$N401)</f>
        <v/>
      </c>
      <c r="Q401" s="56" t="str">
        <f t="shared" ref="Q401" si="1931">IF($K403="","",$K403*$N401)</f>
        <v/>
      </c>
      <c r="R401" s="56" t="str">
        <f t="shared" ref="R401" si="1932">IF($M403="","",$M403*$N401)</f>
        <v/>
      </c>
      <c r="S401" s="67"/>
      <c r="U401" s="16"/>
      <c r="V401" s="16"/>
      <c r="W401" s="16"/>
      <c r="X401" s="16"/>
    </row>
    <row r="402" spans="1:24" ht="14.25" thickBot="1" x14ac:dyDescent="0.2">
      <c r="A402" s="63"/>
      <c r="B402" s="88"/>
      <c r="C402" s="75" t="s">
        <v>11</v>
      </c>
      <c r="D402" s="76"/>
      <c r="E402" s="70"/>
      <c r="F402" s="33" t="s">
        <v>2</v>
      </c>
      <c r="G402" s="26"/>
      <c r="H402" s="59" t="str">
        <f t="shared" ref="H402" si="1933">IF($G402="","",IF($E401=1,ROUNDDOWN($G402*7.4/1000,0),ROUNDDOWN($G402*6/1000,0)))</f>
        <v/>
      </c>
      <c r="I402" s="60"/>
      <c r="J402" s="59" t="str">
        <f t="shared" ref="J402" si="1934">IF(G402="","",ROUNDDOWN(G402*2/1000,0))</f>
        <v/>
      </c>
      <c r="K402" s="60"/>
      <c r="L402" s="59" t="str">
        <f t="shared" ref="L402" si="1935">IF($G402="","",ROUNDDOWN($G402*2/1000,0))</f>
        <v/>
      </c>
      <c r="M402" s="61"/>
      <c r="N402" s="80"/>
      <c r="O402" s="81"/>
      <c r="P402" s="73"/>
      <c r="Q402" s="57"/>
      <c r="R402" s="57"/>
      <c r="S402" s="67"/>
      <c r="U402" s="16"/>
      <c r="V402" s="16"/>
      <c r="W402" s="16"/>
      <c r="X402" s="16"/>
    </row>
    <row r="403" spans="1:24" ht="14.25" thickBot="1" x14ac:dyDescent="0.2">
      <c r="A403" s="63"/>
      <c r="B403" s="88"/>
      <c r="C403" s="34"/>
      <c r="D403" s="22" t="s">
        <v>30</v>
      </c>
      <c r="E403" s="71"/>
      <c r="F403" s="23" t="str">
        <f t="shared" ref="F403" si="1936">$O$9</f>
        <v>差１</v>
      </c>
      <c r="G403" s="7" t="str">
        <f t="shared" ref="G403" si="1937">IF(AND($G401="",$G402="",""),"",$G401-$G402)</f>
        <v/>
      </c>
      <c r="H403" s="8" t="s">
        <v>4</v>
      </c>
      <c r="I403" s="9" t="str">
        <f t="shared" ref="I403" si="1938">IF(AND($H401="",$H402=""),"",$H401-$H402)</f>
        <v/>
      </c>
      <c r="J403" s="8" t="s">
        <v>5</v>
      </c>
      <c r="K403" s="9" t="str">
        <f t="shared" ref="K403" si="1939">IF(AND($J401="",$J402=""),"",$J401-$J402)</f>
        <v/>
      </c>
      <c r="L403" s="10" t="s">
        <v>6</v>
      </c>
      <c r="M403" s="7" t="str">
        <f t="shared" ref="M403" si="1940">IF(AND($L401="",$L402=""),"",$L401-$L402)</f>
        <v/>
      </c>
      <c r="N403" s="122"/>
      <c r="O403" s="81"/>
      <c r="P403" s="74"/>
      <c r="Q403" s="58"/>
      <c r="R403" s="58"/>
      <c r="S403" s="67"/>
      <c r="U403" s="16"/>
      <c r="V403" s="16"/>
      <c r="W403" s="16"/>
      <c r="X403" s="16"/>
    </row>
    <row r="404" spans="1:24" ht="14.25" thickBot="1" x14ac:dyDescent="0.2">
      <c r="A404" s="63"/>
      <c r="B404" s="89"/>
      <c r="C404" s="31"/>
      <c r="D404" s="20" t="s">
        <v>30</v>
      </c>
      <c r="E404" s="69"/>
      <c r="F404" s="24" t="s">
        <v>1</v>
      </c>
      <c r="G404" s="26"/>
      <c r="H404" s="117" t="str">
        <f t="shared" ref="H404" si="1941">IF($G404="","",IF($E404=1,ROUNDDOWN($G404*7.4/1000,0),ROUNDDOWN($G404*6/1000,0)))</f>
        <v/>
      </c>
      <c r="I404" s="118"/>
      <c r="J404" s="117" t="str">
        <f t="shared" ref="J404:J405" si="1942">IF($G404="","",ROUNDDOWN($G404*2/1000,0))</f>
        <v/>
      </c>
      <c r="K404" s="118"/>
      <c r="L404" s="117" t="str">
        <f t="shared" ref="L404:L405" si="1943">IF($G404="","",ROUNDDOWN($G404*2/1000,0))</f>
        <v/>
      </c>
      <c r="M404" s="119"/>
      <c r="N404" s="79" t="str">
        <f t="shared" ref="N404" si="1944">IF(AND($C404="",$C406=""),"",ABS($C404-$C406)+1)</f>
        <v/>
      </c>
      <c r="O404" s="120" t="str">
        <f t="shared" ref="O404" si="1945">REPLACE($O$7,1,2,"差２")</f>
        <v>差２</v>
      </c>
      <c r="P404" s="77" t="str">
        <f>IF($I406="","",$I406*$N404)</f>
        <v/>
      </c>
      <c r="Q404" s="56" t="str">
        <f>IF($K406="","",$K406*$N404)</f>
        <v/>
      </c>
      <c r="R404" s="56" t="str">
        <f>IF($M406="","",$M406*$N404)</f>
        <v/>
      </c>
      <c r="S404" s="67"/>
      <c r="U404" s="16"/>
      <c r="V404" s="16"/>
      <c r="W404" s="16"/>
      <c r="X404" s="16"/>
    </row>
    <row r="405" spans="1:24" ht="14.25" thickBot="1" x14ac:dyDescent="0.2">
      <c r="A405" s="63"/>
      <c r="B405" s="90"/>
      <c r="C405" s="75" t="s">
        <v>11</v>
      </c>
      <c r="D405" s="76"/>
      <c r="E405" s="70"/>
      <c r="F405" s="33" t="s">
        <v>2</v>
      </c>
      <c r="G405" s="26"/>
      <c r="H405" s="59" t="str">
        <f t="shared" ref="H405" si="1946">IF($G404="","",IF($E404=1,ROUNDDOWN($G405*7.4/1000,0),ROUNDDOWN($G405*6/1000,0)))</f>
        <v/>
      </c>
      <c r="I405" s="60"/>
      <c r="J405" s="59" t="str">
        <f t="shared" si="1942"/>
        <v/>
      </c>
      <c r="K405" s="60"/>
      <c r="L405" s="59" t="str">
        <f t="shared" si="1943"/>
        <v/>
      </c>
      <c r="M405" s="61"/>
      <c r="N405" s="80"/>
      <c r="O405" s="120"/>
      <c r="P405" s="78"/>
      <c r="Q405" s="57"/>
      <c r="R405" s="57"/>
      <c r="S405" s="67"/>
      <c r="U405" s="16"/>
      <c r="V405" s="16"/>
      <c r="W405" s="16"/>
      <c r="X405" s="16"/>
    </row>
    <row r="406" spans="1:24" ht="14.25" thickBot="1" x14ac:dyDescent="0.2">
      <c r="A406" s="63"/>
      <c r="B406" s="90"/>
      <c r="C406" s="37"/>
      <c r="D406" s="38" t="s">
        <v>30</v>
      </c>
      <c r="E406" s="71"/>
      <c r="F406" s="39" t="str">
        <f t="shared" ref="F406" si="1947">$O$12</f>
        <v>差２</v>
      </c>
      <c r="G406" s="40" t="str">
        <f t="shared" ref="G406" si="1948">IF(AND($G404="",$G405=""),"",$G404-$G405)</f>
        <v/>
      </c>
      <c r="H406" s="41" t="s">
        <v>4</v>
      </c>
      <c r="I406" s="42" t="str">
        <f t="shared" ref="I406" si="1949">IF(AND($H404="",$H405=""),"",$H404-$H405)</f>
        <v/>
      </c>
      <c r="J406" s="41" t="s">
        <v>5</v>
      </c>
      <c r="K406" s="42" t="str">
        <f t="shared" ref="K406" si="1950">IF(AND($J404="",$J405=""),"",$J404-$J405)</f>
        <v/>
      </c>
      <c r="L406" s="43" t="s">
        <v>6</v>
      </c>
      <c r="M406" s="40" t="str">
        <f t="shared" ref="M406" si="1951">IF(AND($L404="",$L405=""),"",$L404-$L405)</f>
        <v/>
      </c>
      <c r="N406" s="80"/>
      <c r="O406" s="121"/>
      <c r="P406" s="78"/>
      <c r="Q406" s="58"/>
      <c r="R406" s="58"/>
      <c r="S406" s="68"/>
      <c r="U406" s="16"/>
      <c r="V406" s="16"/>
      <c r="W406" s="16"/>
      <c r="X406" s="16"/>
    </row>
    <row r="407" spans="1:24" ht="15" thickTop="1" thickBot="1" x14ac:dyDescent="0.2">
      <c r="A407" s="64"/>
      <c r="B407" s="98" t="s">
        <v>18</v>
      </c>
      <c r="C407" s="99"/>
      <c r="D407" s="99"/>
      <c r="E407" s="99"/>
      <c r="F407" s="99"/>
      <c r="G407" s="99"/>
      <c r="H407" s="99"/>
      <c r="I407" s="99"/>
      <c r="J407" s="99"/>
      <c r="K407" s="99"/>
      <c r="L407" s="99"/>
      <c r="M407" s="99"/>
      <c r="N407" s="99"/>
      <c r="O407" s="100"/>
      <c r="P407" s="44" t="str">
        <f t="shared" ref="P407" si="1952">IF(AND($P401="",$P404=""),"",SUM($P401:$P404))</f>
        <v/>
      </c>
      <c r="Q407" s="45" t="str">
        <f t="shared" ref="Q407" si="1953">IF(AND(Q401="",Q404=""),"",SUM(Q401:Q404))</f>
        <v/>
      </c>
      <c r="R407" s="45" t="str">
        <f t="shared" ref="R407" si="1954">IF(AND($R401="",$R404=""),"",SUM($R401:$R404))</f>
        <v/>
      </c>
      <c r="S407" s="46" t="str">
        <f t="shared" ref="S407" si="1955">IF(AND($P407="",$Q407="",$R407=""),"",SUM($P407:$R407))</f>
        <v/>
      </c>
      <c r="T407" s="50">
        <v>57</v>
      </c>
      <c r="U407" s="51" t="str">
        <f t="shared" ref="U407" si="1956">P407</f>
        <v/>
      </c>
      <c r="V407" s="51" t="str">
        <f t="shared" ref="V407" si="1957">Q407</f>
        <v/>
      </c>
      <c r="W407" s="51" t="str">
        <f t="shared" ref="W407" si="1958">R407</f>
        <v/>
      </c>
      <c r="X407" s="51" t="str">
        <f t="shared" ref="X407" si="1959">S407</f>
        <v/>
      </c>
    </row>
    <row r="408" spans="1:24" ht="14.25" thickBot="1" x14ac:dyDescent="0.2">
      <c r="A408" s="62" t="str" cm="1">
        <f t="array" aca="1" ref="A408" ca="1">IF($B408="","",IF(ISNUMBER(OFFSET(INDIRECT(ADDRESS(ROW(),COLUMN())),-7,0)),OFFSET(INDIRECT(ADDRESS(ROW(),COLUMN())),-7,0)+1,1))</f>
        <v/>
      </c>
      <c r="B408" s="88"/>
      <c r="C408" s="31"/>
      <c r="D408" s="20" t="s">
        <v>30</v>
      </c>
      <c r="E408" s="69" t="s">
        <v>29</v>
      </c>
      <c r="F408" s="21" t="s">
        <v>1</v>
      </c>
      <c r="G408" s="25"/>
      <c r="H408" s="54" t="str">
        <f t="shared" ref="H408" si="1960">IF($G408="","",IF($E408=1,ROUNDDOWN($G408*7.4/1000,0),ROUNDDOWN($G408*6/1000,0)))</f>
        <v/>
      </c>
      <c r="I408" s="55"/>
      <c r="J408" s="54" t="str">
        <f t="shared" ref="J408" si="1961">IF($G408="","",ROUNDDOWN($G408*2/1000,0))</f>
        <v/>
      </c>
      <c r="K408" s="55"/>
      <c r="L408" s="54" t="str">
        <f t="shared" ref="L408" si="1962">IF(G408="","",ROUNDDOWN($G408*2/1000,0))</f>
        <v/>
      </c>
      <c r="M408" s="123"/>
      <c r="N408" s="79" t="str">
        <f t="shared" ref="N408" si="1963">IF(AND($C408="",$C410=""),"",ABS($C408-$C410)+1)</f>
        <v/>
      </c>
      <c r="O408" s="81" t="str">
        <f t="shared" ref="O408" si="1964">REPLACE($O$7,1,2,"差１")</f>
        <v>差１</v>
      </c>
      <c r="P408" s="72" t="str">
        <f t="shared" ref="P408" si="1965">IF($I410="","",$I410*$N408)</f>
        <v/>
      </c>
      <c r="Q408" s="56" t="str">
        <f t="shared" ref="Q408" si="1966">IF($K410="","",$K410*$N408)</f>
        <v/>
      </c>
      <c r="R408" s="56" t="str">
        <f t="shared" ref="R408" si="1967">IF($M410="","",$M410*$N408)</f>
        <v/>
      </c>
      <c r="S408" s="67"/>
      <c r="U408" s="16"/>
      <c r="V408" s="16"/>
      <c r="W408" s="16"/>
      <c r="X408" s="16"/>
    </row>
    <row r="409" spans="1:24" ht="14.25" thickBot="1" x14ac:dyDescent="0.2">
      <c r="A409" s="63"/>
      <c r="B409" s="88"/>
      <c r="C409" s="75" t="s">
        <v>11</v>
      </c>
      <c r="D409" s="76"/>
      <c r="E409" s="70"/>
      <c r="F409" s="33" t="s">
        <v>2</v>
      </c>
      <c r="G409" s="26"/>
      <c r="H409" s="59" t="str">
        <f t="shared" ref="H409" si="1968">IF($G409="","",IF($E408=1,ROUNDDOWN($G409*7.4/1000,0),ROUNDDOWN($G409*6/1000,0)))</f>
        <v/>
      </c>
      <c r="I409" s="60"/>
      <c r="J409" s="59" t="str">
        <f t="shared" ref="J409" si="1969">IF(G409="","",ROUNDDOWN(G409*2/1000,0))</f>
        <v/>
      </c>
      <c r="K409" s="60"/>
      <c r="L409" s="59" t="str">
        <f t="shared" ref="L409" si="1970">IF($G409="","",ROUNDDOWN($G409*2/1000,0))</f>
        <v/>
      </c>
      <c r="M409" s="61"/>
      <c r="N409" s="80"/>
      <c r="O409" s="81"/>
      <c r="P409" s="73"/>
      <c r="Q409" s="57"/>
      <c r="R409" s="57"/>
      <c r="S409" s="67"/>
      <c r="U409" s="16"/>
      <c r="V409" s="16"/>
      <c r="W409" s="16"/>
      <c r="X409" s="16"/>
    </row>
    <row r="410" spans="1:24" ht="14.25" thickBot="1" x14ac:dyDescent="0.2">
      <c r="A410" s="63"/>
      <c r="B410" s="88"/>
      <c r="C410" s="34"/>
      <c r="D410" s="22" t="s">
        <v>30</v>
      </c>
      <c r="E410" s="71"/>
      <c r="F410" s="23" t="str">
        <f t="shared" ref="F410" si="1971">$O$9</f>
        <v>差１</v>
      </c>
      <c r="G410" s="7" t="str">
        <f t="shared" ref="G410" si="1972">IF(AND($G408="",$G409="",""),"",$G408-$G409)</f>
        <v/>
      </c>
      <c r="H410" s="8" t="s">
        <v>4</v>
      </c>
      <c r="I410" s="9" t="str">
        <f t="shared" ref="I410" si="1973">IF(AND($H408="",$H409=""),"",$H408-$H409)</f>
        <v/>
      </c>
      <c r="J410" s="8" t="s">
        <v>5</v>
      </c>
      <c r="K410" s="9" t="str">
        <f t="shared" ref="K410" si="1974">IF(AND($J408="",$J409=""),"",$J408-$J409)</f>
        <v/>
      </c>
      <c r="L410" s="10" t="s">
        <v>6</v>
      </c>
      <c r="M410" s="7" t="str">
        <f t="shared" ref="M410" si="1975">IF(AND($L408="",$L409=""),"",$L408-$L409)</f>
        <v/>
      </c>
      <c r="N410" s="122"/>
      <c r="O410" s="81"/>
      <c r="P410" s="74"/>
      <c r="Q410" s="58"/>
      <c r="R410" s="58"/>
      <c r="S410" s="67"/>
      <c r="U410" s="16"/>
      <c r="V410" s="16"/>
      <c r="W410" s="16"/>
      <c r="X410" s="16"/>
    </row>
    <row r="411" spans="1:24" ht="14.25" thickBot="1" x14ac:dyDescent="0.2">
      <c r="A411" s="63"/>
      <c r="B411" s="89"/>
      <c r="C411" s="31"/>
      <c r="D411" s="20" t="s">
        <v>30</v>
      </c>
      <c r="E411" s="69"/>
      <c r="F411" s="24" t="s">
        <v>1</v>
      </c>
      <c r="G411" s="26"/>
      <c r="H411" s="117" t="str">
        <f t="shared" ref="H411" si="1976">IF($G411="","",IF($E411=1,ROUNDDOWN($G411*7.4/1000,0),ROUNDDOWN($G411*6/1000,0)))</f>
        <v/>
      </c>
      <c r="I411" s="118"/>
      <c r="J411" s="117" t="str">
        <f t="shared" ref="J411:J412" si="1977">IF($G411="","",ROUNDDOWN($G411*2/1000,0))</f>
        <v/>
      </c>
      <c r="K411" s="118"/>
      <c r="L411" s="117" t="str">
        <f t="shared" ref="L411:L412" si="1978">IF($G411="","",ROUNDDOWN($G411*2/1000,0))</f>
        <v/>
      </c>
      <c r="M411" s="119"/>
      <c r="N411" s="79" t="str">
        <f t="shared" ref="N411" si="1979">IF(AND($C411="",$C413=""),"",ABS($C411-$C413)+1)</f>
        <v/>
      </c>
      <c r="O411" s="120" t="str">
        <f t="shared" ref="O411" si="1980">REPLACE($O$7,1,2,"差２")</f>
        <v>差２</v>
      </c>
      <c r="P411" s="77" t="str">
        <f>IF($I413="","",$I413*$N411)</f>
        <v/>
      </c>
      <c r="Q411" s="56" t="str">
        <f>IF($K413="","",$K413*$N411)</f>
        <v/>
      </c>
      <c r="R411" s="56" t="str">
        <f>IF($M413="","",$M413*$N411)</f>
        <v/>
      </c>
      <c r="S411" s="67"/>
      <c r="U411" s="16"/>
      <c r="V411" s="16"/>
      <c r="W411" s="16"/>
      <c r="X411" s="16"/>
    </row>
    <row r="412" spans="1:24" ht="14.25" thickBot="1" x14ac:dyDescent="0.2">
      <c r="A412" s="63"/>
      <c r="B412" s="90"/>
      <c r="C412" s="75" t="s">
        <v>11</v>
      </c>
      <c r="D412" s="76"/>
      <c r="E412" s="70"/>
      <c r="F412" s="33" t="s">
        <v>2</v>
      </c>
      <c r="G412" s="26"/>
      <c r="H412" s="59" t="str">
        <f t="shared" ref="H412" si="1981">IF($G411="","",IF($E411=1,ROUNDDOWN($G412*7.4/1000,0),ROUNDDOWN($G412*6/1000,0)))</f>
        <v/>
      </c>
      <c r="I412" s="60"/>
      <c r="J412" s="59" t="str">
        <f t="shared" si="1977"/>
        <v/>
      </c>
      <c r="K412" s="60"/>
      <c r="L412" s="59" t="str">
        <f t="shared" si="1978"/>
        <v/>
      </c>
      <c r="M412" s="61"/>
      <c r="N412" s="80"/>
      <c r="O412" s="120"/>
      <c r="P412" s="78"/>
      <c r="Q412" s="57"/>
      <c r="R412" s="57"/>
      <c r="S412" s="67"/>
      <c r="U412" s="16"/>
      <c r="V412" s="16"/>
      <c r="W412" s="16"/>
      <c r="X412" s="16"/>
    </row>
    <row r="413" spans="1:24" ht="14.25" thickBot="1" x14ac:dyDescent="0.2">
      <c r="A413" s="63"/>
      <c r="B413" s="90"/>
      <c r="C413" s="37"/>
      <c r="D413" s="38" t="s">
        <v>30</v>
      </c>
      <c r="E413" s="71"/>
      <c r="F413" s="39" t="str">
        <f t="shared" ref="F413" si="1982">$O$12</f>
        <v>差２</v>
      </c>
      <c r="G413" s="40" t="str">
        <f t="shared" ref="G413" si="1983">IF(AND($G411="",$G412=""),"",$G411-$G412)</f>
        <v/>
      </c>
      <c r="H413" s="41" t="s">
        <v>4</v>
      </c>
      <c r="I413" s="42" t="str">
        <f t="shared" ref="I413" si="1984">IF(AND($H411="",$H412=""),"",$H411-$H412)</f>
        <v/>
      </c>
      <c r="J413" s="41" t="s">
        <v>5</v>
      </c>
      <c r="K413" s="42" t="str">
        <f t="shared" ref="K413" si="1985">IF(AND($J411="",$J412=""),"",$J411-$J412)</f>
        <v/>
      </c>
      <c r="L413" s="43" t="s">
        <v>6</v>
      </c>
      <c r="M413" s="40" t="str">
        <f t="shared" ref="M413" si="1986">IF(AND($L411="",$L412=""),"",$L411-$L412)</f>
        <v/>
      </c>
      <c r="N413" s="80"/>
      <c r="O413" s="121"/>
      <c r="P413" s="78"/>
      <c r="Q413" s="58"/>
      <c r="R413" s="58"/>
      <c r="S413" s="68"/>
      <c r="U413" s="16"/>
      <c r="V413" s="16"/>
      <c r="W413" s="16"/>
      <c r="X413" s="16"/>
    </row>
    <row r="414" spans="1:24" ht="15" thickTop="1" thickBot="1" x14ac:dyDescent="0.2">
      <c r="A414" s="64"/>
      <c r="B414" s="98" t="s">
        <v>18</v>
      </c>
      <c r="C414" s="99"/>
      <c r="D414" s="99"/>
      <c r="E414" s="99"/>
      <c r="F414" s="99"/>
      <c r="G414" s="99"/>
      <c r="H414" s="99"/>
      <c r="I414" s="99"/>
      <c r="J414" s="99"/>
      <c r="K414" s="99"/>
      <c r="L414" s="99"/>
      <c r="M414" s="99"/>
      <c r="N414" s="99"/>
      <c r="O414" s="100"/>
      <c r="P414" s="44" t="str">
        <f t="shared" ref="P414" si="1987">IF(AND($P408="",$P411=""),"",SUM($P408:$P411))</f>
        <v/>
      </c>
      <c r="Q414" s="45" t="str">
        <f t="shared" ref="Q414" si="1988">IF(AND(Q408="",Q411=""),"",SUM(Q408:Q411))</f>
        <v/>
      </c>
      <c r="R414" s="45" t="str">
        <f t="shared" ref="R414" si="1989">IF(AND($R408="",$R411=""),"",SUM($R408:$R411))</f>
        <v/>
      </c>
      <c r="S414" s="46" t="str">
        <f t="shared" ref="S414" si="1990">IF(AND($P414="",$Q414="",$R414=""),"",SUM($P414:$R414))</f>
        <v/>
      </c>
      <c r="T414" s="50">
        <v>58</v>
      </c>
      <c r="U414" s="51" t="str">
        <f t="shared" ref="U414" si="1991">P414</f>
        <v/>
      </c>
      <c r="V414" s="51" t="str">
        <f t="shared" ref="V414" si="1992">Q414</f>
        <v/>
      </c>
      <c r="W414" s="51" t="str">
        <f t="shared" ref="W414" si="1993">R414</f>
        <v/>
      </c>
      <c r="X414" s="51" t="str">
        <f t="shared" ref="X414" si="1994">S414</f>
        <v/>
      </c>
    </row>
    <row r="415" spans="1:24" ht="14.25" thickBot="1" x14ac:dyDescent="0.2">
      <c r="A415" s="62" t="str" cm="1">
        <f t="array" aca="1" ref="A415" ca="1">IF($B415="","",IF(ISNUMBER(OFFSET(INDIRECT(ADDRESS(ROW(),COLUMN())),-7,0)),OFFSET(INDIRECT(ADDRESS(ROW(),COLUMN())),-7,0)+1,1))</f>
        <v/>
      </c>
      <c r="B415" s="88"/>
      <c r="C415" s="31"/>
      <c r="D415" s="20" t="s">
        <v>30</v>
      </c>
      <c r="E415" s="69" t="s">
        <v>29</v>
      </c>
      <c r="F415" s="21" t="s">
        <v>1</v>
      </c>
      <c r="G415" s="25"/>
      <c r="H415" s="54" t="str">
        <f t="shared" ref="H415" si="1995">IF($G415="","",IF($E415=1,ROUNDDOWN($G415*7.4/1000,0),ROUNDDOWN($G415*6/1000,0)))</f>
        <v/>
      </c>
      <c r="I415" s="55"/>
      <c r="J415" s="54" t="str">
        <f t="shared" ref="J415" si="1996">IF($G415="","",ROUNDDOWN($G415*2/1000,0))</f>
        <v/>
      </c>
      <c r="K415" s="55"/>
      <c r="L415" s="54" t="str">
        <f t="shared" ref="L415" si="1997">IF(G415="","",ROUNDDOWN($G415*2/1000,0))</f>
        <v/>
      </c>
      <c r="M415" s="123"/>
      <c r="N415" s="79" t="str">
        <f t="shared" ref="N415" si="1998">IF(AND($C415="",$C417=""),"",ABS($C415-$C417)+1)</f>
        <v/>
      </c>
      <c r="O415" s="81" t="str">
        <f t="shared" ref="O415" si="1999">REPLACE($O$7,1,2,"差１")</f>
        <v>差１</v>
      </c>
      <c r="P415" s="72" t="str">
        <f t="shared" ref="P415" si="2000">IF($I417="","",$I417*$N415)</f>
        <v/>
      </c>
      <c r="Q415" s="56" t="str">
        <f t="shared" ref="Q415" si="2001">IF($K417="","",$K417*$N415)</f>
        <v/>
      </c>
      <c r="R415" s="56" t="str">
        <f t="shared" ref="R415" si="2002">IF($M417="","",$M417*$N415)</f>
        <v/>
      </c>
      <c r="S415" s="67"/>
      <c r="U415" s="16"/>
      <c r="V415" s="16"/>
      <c r="W415" s="16"/>
      <c r="X415" s="16"/>
    </row>
    <row r="416" spans="1:24" ht="14.25" thickBot="1" x14ac:dyDescent="0.2">
      <c r="A416" s="63"/>
      <c r="B416" s="88"/>
      <c r="C416" s="75" t="s">
        <v>11</v>
      </c>
      <c r="D416" s="76"/>
      <c r="E416" s="70"/>
      <c r="F416" s="33" t="s">
        <v>2</v>
      </c>
      <c r="G416" s="26"/>
      <c r="H416" s="59" t="str">
        <f t="shared" ref="H416" si="2003">IF($G416="","",IF($E415=1,ROUNDDOWN($G416*7.4/1000,0),ROUNDDOWN($G416*6/1000,0)))</f>
        <v/>
      </c>
      <c r="I416" s="60"/>
      <c r="J416" s="59" t="str">
        <f t="shared" ref="J416" si="2004">IF(G416="","",ROUNDDOWN(G416*2/1000,0))</f>
        <v/>
      </c>
      <c r="K416" s="60"/>
      <c r="L416" s="59" t="str">
        <f t="shared" ref="L416" si="2005">IF($G416="","",ROUNDDOWN($G416*2/1000,0))</f>
        <v/>
      </c>
      <c r="M416" s="61"/>
      <c r="N416" s="80"/>
      <c r="O416" s="81"/>
      <c r="P416" s="73"/>
      <c r="Q416" s="57"/>
      <c r="R416" s="57"/>
      <c r="S416" s="67"/>
      <c r="U416" s="16"/>
      <c r="V416" s="16"/>
      <c r="W416" s="16"/>
      <c r="X416" s="16"/>
    </row>
    <row r="417" spans="1:24" ht="14.25" thickBot="1" x14ac:dyDescent="0.2">
      <c r="A417" s="63"/>
      <c r="B417" s="88"/>
      <c r="C417" s="34"/>
      <c r="D417" s="22" t="s">
        <v>30</v>
      </c>
      <c r="E417" s="71"/>
      <c r="F417" s="23" t="str">
        <f t="shared" ref="F417" si="2006">$O$9</f>
        <v>差１</v>
      </c>
      <c r="G417" s="7" t="str">
        <f t="shared" ref="G417" si="2007">IF(AND($G415="",$G416="",""),"",$G415-$G416)</f>
        <v/>
      </c>
      <c r="H417" s="8" t="s">
        <v>4</v>
      </c>
      <c r="I417" s="9" t="str">
        <f t="shared" ref="I417" si="2008">IF(AND($H415="",$H416=""),"",$H415-$H416)</f>
        <v/>
      </c>
      <c r="J417" s="8" t="s">
        <v>5</v>
      </c>
      <c r="K417" s="9" t="str">
        <f t="shared" ref="K417" si="2009">IF(AND($J415="",$J416=""),"",$J415-$J416)</f>
        <v/>
      </c>
      <c r="L417" s="10" t="s">
        <v>6</v>
      </c>
      <c r="M417" s="7" t="str">
        <f t="shared" ref="M417" si="2010">IF(AND($L415="",$L416=""),"",$L415-$L416)</f>
        <v/>
      </c>
      <c r="N417" s="122"/>
      <c r="O417" s="81"/>
      <c r="P417" s="74"/>
      <c r="Q417" s="58"/>
      <c r="R417" s="58"/>
      <c r="S417" s="67"/>
      <c r="U417" s="16"/>
      <c r="V417" s="16"/>
      <c r="W417" s="16"/>
      <c r="X417" s="16"/>
    </row>
    <row r="418" spans="1:24" ht="14.25" thickBot="1" x14ac:dyDescent="0.2">
      <c r="A418" s="63"/>
      <c r="B418" s="89"/>
      <c r="C418" s="31"/>
      <c r="D418" s="20" t="s">
        <v>30</v>
      </c>
      <c r="E418" s="69"/>
      <c r="F418" s="24" t="s">
        <v>1</v>
      </c>
      <c r="G418" s="26"/>
      <c r="H418" s="117" t="str">
        <f t="shared" ref="H418" si="2011">IF($G418="","",IF($E418=1,ROUNDDOWN($G418*7.4/1000,0),ROUNDDOWN($G418*6/1000,0)))</f>
        <v/>
      </c>
      <c r="I418" s="118"/>
      <c r="J418" s="117" t="str">
        <f t="shared" ref="J418:J419" si="2012">IF($G418="","",ROUNDDOWN($G418*2/1000,0))</f>
        <v/>
      </c>
      <c r="K418" s="118"/>
      <c r="L418" s="117" t="str">
        <f t="shared" ref="L418:L419" si="2013">IF($G418="","",ROUNDDOWN($G418*2/1000,0))</f>
        <v/>
      </c>
      <c r="M418" s="119"/>
      <c r="N418" s="79" t="str">
        <f t="shared" ref="N418" si="2014">IF(AND($C418="",$C420=""),"",ABS($C418-$C420)+1)</f>
        <v/>
      </c>
      <c r="O418" s="120" t="str">
        <f t="shared" ref="O418" si="2015">REPLACE($O$7,1,2,"差２")</f>
        <v>差２</v>
      </c>
      <c r="P418" s="77" t="str">
        <f>IF($I420="","",$I420*$N418)</f>
        <v/>
      </c>
      <c r="Q418" s="56" t="str">
        <f>IF($K420="","",$K420*$N418)</f>
        <v/>
      </c>
      <c r="R418" s="56" t="str">
        <f>IF($M420="","",$M420*$N418)</f>
        <v/>
      </c>
      <c r="S418" s="67"/>
      <c r="U418" s="16"/>
      <c r="V418" s="16"/>
      <c r="W418" s="16"/>
      <c r="X418" s="16"/>
    </row>
    <row r="419" spans="1:24" ht="14.25" thickBot="1" x14ac:dyDescent="0.2">
      <c r="A419" s="63"/>
      <c r="B419" s="90"/>
      <c r="C419" s="75" t="s">
        <v>11</v>
      </c>
      <c r="D419" s="76"/>
      <c r="E419" s="70"/>
      <c r="F419" s="33" t="s">
        <v>2</v>
      </c>
      <c r="G419" s="26"/>
      <c r="H419" s="59" t="str">
        <f t="shared" ref="H419" si="2016">IF($G418="","",IF($E418=1,ROUNDDOWN($G419*7.4/1000,0),ROUNDDOWN($G419*6/1000,0)))</f>
        <v/>
      </c>
      <c r="I419" s="60"/>
      <c r="J419" s="59" t="str">
        <f t="shared" si="2012"/>
        <v/>
      </c>
      <c r="K419" s="60"/>
      <c r="L419" s="59" t="str">
        <f t="shared" si="2013"/>
        <v/>
      </c>
      <c r="M419" s="61"/>
      <c r="N419" s="80"/>
      <c r="O419" s="120"/>
      <c r="P419" s="78"/>
      <c r="Q419" s="57"/>
      <c r="R419" s="57"/>
      <c r="S419" s="67"/>
      <c r="U419" s="16"/>
      <c r="V419" s="16"/>
      <c r="W419" s="16"/>
      <c r="X419" s="16"/>
    </row>
    <row r="420" spans="1:24" ht="14.25" thickBot="1" x14ac:dyDescent="0.2">
      <c r="A420" s="63"/>
      <c r="B420" s="90"/>
      <c r="C420" s="37"/>
      <c r="D420" s="38" t="s">
        <v>30</v>
      </c>
      <c r="E420" s="71"/>
      <c r="F420" s="39" t="str">
        <f t="shared" ref="F420" si="2017">$O$12</f>
        <v>差２</v>
      </c>
      <c r="G420" s="40" t="str">
        <f t="shared" ref="G420" si="2018">IF(AND($G418="",$G419=""),"",$G418-$G419)</f>
        <v/>
      </c>
      <c r="H420" s="41" t="s">
        <v>4</v>
      </c>
      <c r="I420" s="42" t="str">
        <f t="shared" ref="I420" si="2019">IF(AND($H418="",$H419=""),"",$H418-$H419)</f>
        <v/>
      </c>
      <c r="J420" s="41" t="s">
        <v>5</v>
      </c>
      <c r="K420" s="42" t="str">
        <f t="shared" ref="K420" si="2020">IF(AND($J418="",$J419=""),"",$J418-$J419)</f>
        <v/>
      </c>
      <c r="L420" s="43" t="s">
        <v>6</v>
      </c>
      <c r="M420" s="40" t="str">
        <f t="shared" ref="M420" si="2021">IF(AND($L418="",$L419=""),"",$L418-$L419)</f>
        <v/>
      </c>
      <c r="N420" s="80"/>
      <c r="O420" s="121"/>
      <c r="P420" s="78"/>
      <c r="Q420" s="58"/>
      <c r="R420" s="58"/>
      <c r="S420" s="68"/>
      <c r="U420" s="16"/>
      <c r="V420" s="16"/>
      <c r="W420" s="16"/>
      <c r="X420" s="16"/>
    </row>
    <row r="421" spans="1:24" ht="15" thickTop="1" thickBot="1" x14ac:dyDescent="0.2">
      <c r="A421" s="64"/>
      <c r="B421" s="98" t="s">
        <v>18</v>
      </c>
      <c r="C421" s="99"/>
      <c r="D421" s="99"/>
      <c r="E421" s="99"/>
      <c r="F421" s="99"/>
      <c r="G421" s="99"/>
      <c r="H421" s="99"/>
      <c r="I421" s="99"/>
      <c r="J421" s="99"/>
      <c r="K421" s="99"/>
      <c r="L421" s="99"/>
      <c r="M421" s="99"/>
      <c r="N421" s="99"/>
      <c r="O421" s="100"/>
      <c r="P421" s="44" t="str">
        <f t="shared" ref="P421" si="2022">IF(AND($P415="",$P418=""),"",SUM($P415:$P418))</f>
        <v/>
      </c>
      <c r="Q421" s="45" t="str">
        <f t="shared" ref="Q421" si="2023">IF(AND(Q415="",Q418=""),"",SUM(Q415:Q418))</f>
        <v/>
      </c>
      <c r="R421" s="45" t="str">
        <f t="shared" ref="R421" si="2024">IF(AND($R415="",$R418=""),"",SUM($R415:$R418))</f>
        <v/>
      </c>
      <c r="S421" s="46" t="str">
        <f t="shared" ref="S421" si="2025">IF(AND($P421="",$Q421="",$R421=""),"",SUM($P421:$R421))</f>
        <v/>
      </c>
      <c r="T421" s="50">
        <v>59</v>
      </c>
      <c r="U421" s="51" t="str">
        <f t="shared" ref="U421" si="2026">P421</f>
        <v/>
      </c>
      <c r="V421" s="51" t="str">
        <f t="shared" ref="V421" si="2027">Q421</f>
        <v/>
      </c>
      <c r="W421" s="51" t="str">
        <f t="shared" ref="W421" si="2028">R421</f>
        <v/>
      </c>
      <c r="X421" s="51" t="str">
        <f t="shared" ref="X421" si="2029">S421</f>
        <v/>
      </c>
    </row>
    <row r="422" spans="1:24" ht="14.25" thickBot="1" x14ac:dyDescent="0.2">
      <c r="A422" s="62" t="str" cm="1">
        <f t="array" aca="1" ref="A422" ca="1">IF($B422="","",IF(ISNUMBER(OFFSET(INDIRECT(ADDRESS(ROW(),COLUMN())),-7,0)),OFFSET(INDIRECT(ADDRESS(ROW(),COLUMN())),-7,0)+1,1))</f>
        <v/>
      </c>
      <c r="B422" s="88"/>
      <c r="C422" s="31"/>
      <c r="D422" s="20" t="s">
        <v>30</v>
      </c>
      <c r="E422" s="69" t="s">
        <v>29</v>
      </c>
      <c r="F422" s="21" t="s">
        <v>1</v>
      </c>
      <c r="G422" s="25"/>
      <c r="H422" s="54" t="str">
        <f t="shared" ref="H422" si="2030">IF($G422="","",IF($E422=1,ROUNDDOWN($G422*7.4/1000,0),ROUNDDOWN($G422*6/1000,0)))</f>
        <v/>
      </c>
      <c r="I422" s="55"/>
      <c r="J422" s="54" t="str">
        <f t="shared" ref="J422" si="2031">IF($G422="","",ROUNDDOWN($G422*2/1000,0))</f>
        <v/>
      </c>
      <c r="K422" s="55"/>
      <c r="L422" s="54" t="str">
        <f t="shared" ref="L422" si="2032">IF(G422="","",ROUNDDOWN($G422*2/1000,0))</f>
        <v/>
      </c>
      <c r="M422" s="123"/>
      <c r="N422" s="79" t="str">
        <f t="shared" ref="N422" si="2033">IF(AND($C422="",$C424=""),"",ABS($C422-$C424)+1)</f>
        <v/>
      </c>
      <c r="O422" s="81" t="str">
        <f t="shared" ref="O422" si="2034">REPLACE($O$7,1,2,"差１")</f>
        <v>差１</v>
      </c>
      <c r="P422" s="72" t="str">
        <f t="shared" ref="P422" si="2035">IF($I424="","",$I424*$N422)</f>
        <v/>
      </c>
      <c r="Q422" s="56" t="str">
        <f t="shared" ref="Q422" si="2036">IF($K424="","",$K424*$N422)</f>
        <v/>
      </c>
      <c r="R422" s="56" t="str">
        <f t="shared" ref="R422" si="2037">IF($M424="","",$M424*$N422)</f>
        <v/>
      </c>
      <c r="S422" s="67"/>
      <c r="U422" s="16"/>
      <c r="V422" s="16"/>
      <c r="W422" s="16"/>
      <c r="X422" s="16"/>
    </row>
    <row r="423" spans="1:24" ht="14.25" thickBot="1" x14ac:dyDescent="0.2">
      <c r="A423" s="63"/>
      <c r="B423" s="88"/>
      <c r="C423" s="75" t="s">
        <v>11</v>
      </c>
      <c r="D423" s="76"/>
      <c r="E423" s="70"/>
      <c r="F423" s="33" t="s">
        <v>2</v>
      </c>
      <c r="G423" s="26"/>
      <c r="H423" s="59" t="str">
        <f t="shared" ref="H423" si="2038">IF($G423="","",IF($E422=1,ROUNDDOWN($G423*7.4/1000,0),ROUNDDOWN($G423*6/1000,0)))</f>
        <v/>
      </c>
      <c r="I423" s="60"/>
      <c r="J423" s="59" t="str">
        <f t="shared" ref="J423" si="2039">IF(G423="","",ROUNDDOWN(G423*2/1000,0))</f>
        <v/>
      </c>
      <c r="K423" s="60"/>
      <c r="L423" s="59" t="str">
        <f t="shared" ref="L423" si="2040">IF($G423="","",ROUNDDOWN($G423*2/1000,0))</f>
        <v/>
      </c>
      <c r="M423" s="61"/>
      <c r="N423" s="80"/>
      <c r="O423" s="81"/>
      <c r="P423" s="73"/>
      <c r="Q423" s="57"/>
      <c r="R423" s="57"/>
      <c r="S423" s="67"/>
      <c r="U423" s="16"/>
      <c r="V423" s="16"/>
      <c r="W423" s="16"/>
      <c r="X423" s="16"/>
    </row>
    <row r="424" spans="1:24" ht="14.25" thickBot="1" x14ac:dyDescent="0.2">
      <c r="A424" s="63"/>
      <c r="B424" s="88"/>
      <c r="C424" s="34"/>
      <c r="D424" s="22" t="s">
        <v>30</v>
      </c>
      <c r="E424" s="71"/>
      <c r="F424" s="23" t="str">
        <f t="shared" ref="F424" si="2041">$O$9</f>
        <v>差１</v>
      </c>
      <c r="G424" s="7" t="str">
        <f t="shared" ref="G424" si="2042">IF(AND($G422="",$G423="",""),"",$G422-$G423)</f>
        <v/>
      </c>
      <c r="H424" s="8" t="s">
        <v>4</v>
      </c>
      <c r="I424" s="9" t="str">
        <f t="shared" ref="I424" si="2043">IF(AND($H422="",$H423=""),"",$H422-$H423)</f>
        <v/>
      </c>
      <c r="J424" s="8" t="s">
        <v>5</v>
      </c>
      <c r="K424" s="9" t="str">
        <f t="shared" ref="K424" si="2044">IF(AND($J422="",$J423=""),"",$J422-$J423)</f>
        <v/>
      </c>
      <c r="L424" s="10" t="s">
        <v>6</v>
      </c>
      <c r="M424" s="7" t="str">
        <f t="shared" ref="M424" si="2045">IF(AND($L422="",$L423=""),"",$L422-$L423)</f>
        <v/>
      </c>
      <c r="N424" s="122"/>
      <c r="O424" s="81"/>
      <c r="P424" s="74"/>
      <c r="Q424" s="58"/>
      <c r="R424" s="58"/>
      <c r="S424" s="67"/>
      <c r="U424" s="16"/>
      <c r="V424" s="16"/>
      <c r="W424" s="16"/>
      <c r="X424" s="16"/>
    </row>
    <row r="425" spans="1:24" ht="14.25" thickBot="1" x14ac:dyDescent="0.2">
      <c r="A425" s="63"/>
      <c r="B425" s="89"/>
      <c r="C425" s="31"/>
      <c r="D425" s="20" t="s">
        <v>30</v>
      </c>
      <c r="E425" s="69"/>
      <c r="F425" s="24" t="s">
        <v>1</v>
      </c>
      <c r="G425" s="26"/>
      <c r="H425" s="117" t="str">
        <f t="shared" ref="H425" si="2046">IF($G425="","",IF($E425=1,ROUNDDOWN($G425*7.4/1000,0),ROUNDDOWN($G425*6/1000,0)))</f>
        <v/>
      </c>
      <c r="I425" s="118"/>
      <c r="J425" s="117" t="str">
        <f t="shared" ref="J425:J426" si="2047">IF($G425="","",ROUNDDOWN($G425*2/1000,0))</f>
        <v/>
      </c>
      <c r="K425" s="118"/>
      <c r="L425" s="117" t="str">
        <f t="shared" ref="L425:L426" si="2048">IF($G425="","",ROUNDDOWN($G425*2/1000,0))</f>
        <v/>
      </c>
      <c r="M425" s="119"/>
      <c r="N425" s="79" t="str">
        <f t="shared" ref="N425" si="2049">IF(AND($C425="",$C427=""),"",ABS($C425-$C427)+1)</f>
        <v/>
      </c>
      <c r="O425" s="120" t="str">
        <f t="shared" ref="O425" si="2050">REPLACE($O$7,1,2,"差２")</f>
        <v>差２</v>
      </c>
      <c r="P425" s="77" t="str">
        <f>IF($I427="","",$I427*$N425)</f>
        <v/>
      </c>
      <c r="Q425" s="56" t="str">
        <f>IF($K427="","",$K427*$N425)</f>
        <v/>
      </c>
      <c r="R425" s="56" t="str">
        <f>IF($M427="","",$M427*$N425)</f>
        <v/>
      </c>
      <c r="S425" s="67"/>
      <c r="U425" s="16"/>
      <c r="V425" s="16"/>
      <c r="W425" s="16"/>
      <c r="X425" s="16"/>
    </row>
    <row r="426" spans="1:24" ht="14.25" thickBot="1" x14ac:dyDescent="0.2">
      <c r="A426" s="63"/>
      <c r="B426" s="90"/>
      <c r="C426" s="75" t="s">
        <v>11</v>
      </c>
      <c r="D426" s="76"/>
      <c r="E426" s="70"/>
      <c r="F426" s="33" t="s">
        <v>2</v>
      </c>
      <c r="G426" s="26"/>
      <c r="H426" s="59" t="str">
        <f t="shared" ref="H426" si="2051">IF($G425="","",IF($E425=1,ROUNDDOWN($G426*7.4/1000,0),ROUNDDOWN($G426*6/1000,0)))</f>
        <v/>
      </c>
      <c r="I426" s="60"/>
      <c r="J426" s="59" t="str">
        <f t="shared" si="2047"/>
        <v/>
      </c>
      <c r="K426" s="60"/>
      <c r="L426" s="59" t="str">
        <f t="shared" si="2048"/>
        <v/>
      </c>
      <c r="M426" s="61"/>
      <c r="N426" s="80"/>
      <c r="O426" s="120"/>
      <c r="P426" s="78"/>
      <c r="Q426" s="57"/>
      <c r="R426" s="57"/>
      <c r="S426" s="67"/>
      <c r="U426" s="16"/>
      <c r="V426" s="16"/>
      <c r="W426" s="16"/>
      <c r="X426" s="16"/>
    </row>
    <row r="427" spans="1:24" ht="14.25" thickBot="1" x14ac:dyDescent="0.2">
      <c r="A427" s="63"/>
      <c r="B427" s="90"/>
      <c r="C427" s="37"/>
      <c r="D427" s="38" t="s">
        <v>30</v>
      </c>
      <c r="E427" s="71"/>
      <c r="F427" s="39" t="str">
        <f t="shared" ref="F427" si="2052">$O$12</f>
        <v>差２</v>
      </c>
      <c r="G427" s="40" t="str">
        <f t="shared" ref="G427" si="2053">IF(AND($G425="",$G426=""),"",$G425-$G426)</f>
        <v/>
      </c>
      <c r="H427" s="41" t="s">
        <v>4</v>
      </c>
      <c r="I427" s="42" t="str">
        <f t="shared" ref="I427" si="2054">IF(AND($H425="",$H426=""),"",$H425-$H426)</f>
        <v/>
      </c>
      <c r="J427" s="41" t="s">
        <v>5</v>
      </c>
      <c r="K427" s="42" t="str">
        <f t="shared" ref="K427" si="2055">IF(AND($J425="",$J426=""),"",$J425-$J426)</f>
        <v/>
      </c>
      <c r="L427" s="43" t="s">
        <v>6</v>
      </c>
      <c r="M427" s="40" t="str">
        <f t="shared" ref="M427" si="2056">IF(AND($L425="",$L426=""),"",$L425-$L426)</f>
        <v/>
      </c>
      <c r="N427" s="80"/>
      <c r="O427" s="121"/>
      <c r="P427" s="78"/>
      <c r="Q427" s="58"/>
      <c r="R427" s="58"/>
      <c r="S427" s="68"/>
      <c r="U427" s="16"/>
      <c r="V427" s="16"/>
      <c r="W427" s="16"/>
      <c r="X427" s="16"/>
    </row>
    <row r="428" spans="1:24" ht="15" thickTop="1" thickBot="1" x14ac:dyDescent="0.2">
      <c r="A428" s="64"/>
      <c r="B428" s="98" t="s">
        <v>18</v>
      </c>
      <c r="C428" s="99"/>
      <c r="D428" s="99"/>
      <c r="E428" s="99"/>
      <c r="F428" s="99"/>
      <c r="G428" s="99"/>
      <c r="H428" s="99"/>
      <c r="I428" s="99"/>
      <c r="J428" s="99"/>
      <c r="K428" s="99"/>
      <c r="L428" s="99"/>
      <c r="M428" s="99"/>
      <c r="N428" s="99"/>
      <c r="O428" s="100"/>
      <c r="P428" s="44" t="str">
        <f t="shared" ref="P428" si="2057">IF(AND($P422="",$P425=""),"",SUM($P422:$P425))</f>
        <v/>
      </c>
      <c r="Q428" s="45" t="str">
        <f t="shared" ref="Q428" si="2058">IF(AND(Q422="",Q425=""),"",SUM(Q422:Q425))</f>
        <v/>
      </c>
      <c r="R428" s="45" t="str">
        <f t="shared" ref="R428" si="2059">IF(AND($R422="",$R425=""),"",SUM($R422:$R425))</f>
        <v/>
      </c>
      <c r="S428" s="46" t="str">
        <f t="shared" ref="S428" si="2060">IF(AND($P428="",$Q428="",$R428=""),"",SUM($P428:$R428))</f>
        <v/>
      </c>
      <c r="T428" s="50">
        <v>60</v>
      </c>
      <c r="U428" s="51" t="str">
        <f t="shared" ref="U428" si="2061">P428</f>
        <v/>
      </c>
      <c r="V428" s="51" t="str">
        <f t="shared" ref="V428" si="2062">Q428</f>
        <v/>
      </c>
      <c r="W428" s="51" t="str">
        <f t="shared" ref="W428" si="2063">R428</f>
        <v/>
      </c>
      <c r="X428" s="51" t="str">
        <f t="shared" ref="X428" si="2064">S428</f>
        <v/>
      </c>
    </row>
    <row r="429" spans="1:24" ht="14.25" thickBot="1" x14ac:dyDescent="0.2">
      <c r="A429" s="62" t="str" cm="1">
        <f t="array" aca="1" ref="A429" ca="1">IF($B429="","",IF(ISNUMBER(OFFSET(INDIRECT(ADDRESS(ROW(),COLUMN())),-7,0)),OFFSET(INDIRECT(ADDRESS(ROW(),COLUMN())),-7,0)+1,1))</f>
        <v/>
      </c>
      <c r="B429" s="88"/>
      <c r="C429" s="31"/>
      <c r="D429" s="20" t="s">
        <v>30</v>
      </c>
      <c r="E429" s="69" t="s">
        <v>29</v>
      </c>
      <c r="F429" s="21" t="s">
        <v>1</v>
      </c>
      <c r="G429" s="25"/>
      <c r="H429" s="54" t="str">
        <f t="shared" ref="H429" si="2065">IF($G429="","",IF($E429=1,ROUNDDOWN($G429*7.4/1000,0),ROUNDDOWN($G429*6/1000,0)))</f>
        <v/>
      </c>
      <c r="I429" s="55"/>
      <c r="J429" s="54" t="str">
        <f t="shared" ref="J429" si="2066">IF($G429="","",ROUNDDOWN($G429*2/1000,0))</f>
        <v/>
      </c>
      <c r="K429" s="55"/>
      <c r="L429" s="54" t="str">
        <f t="shared" ref="L429" si="2067">IF(G429="","",ROUNDDOWN($G429*2/1000,0))</f>
        <v/>
      </c>
      <c r="M429" s="123"/>
      <c r="N429" s="79" t="str">
        <f t="shared" ref="N429" si="2068">IF(AND($C429="",$C431=""),"",ABS($C429-$C431)+1)</f>
        <v/>
      </c>
      <c r="O429" s="81" t="str">
        <f t="shared" ref="O429" si="2069">REPLACE($O$7,1,2,"差１")</f>
        <v>差１</v>
      </c>
      <c r="P429" s="72" t="str">
        <f t="shared" ref="P429" si="2070">IF($I431="","",$I431*$N429)</f>
        <v/>
      </c>
      <c r="Q429" s="56" t="str">
        <f t="shared" ref="Q429" si="2071">IF($K431="","",$K431*$N429)</f>
        <v/>
      </c>
      <c r="R429" s="56" t="str">
        <f t="shared" ref="R429" si="2072">IF($M431="","",$M431*$N429)</f>
        <v/>
      </c>
      <c r="S429" s="67"/>
      <c r="U429" s="16"/>
      <c r="V429" s="16"/>
      <c r="W429" s="16"/>
      <c r="X429" s="16"/>
    </row>
    <row r="430" spans="1:24" ht="14.25" thickBot="1" x14ac:dyDescent="0.2">
      <c r="A430" s="63"/>
      <c r="B430" s="88"/>
      <c r="C430" s="75" t="s">
        <v>11</v>
      </c>
      <c r="D430" s="76"/>
      <c r="E430" s="70"/>
      <c r="F430" s="33" t="s">
        <v>2</v>
      </c>
      <c r="G430" s="26"/>
      <c r="H430" s="59" t="str">
        <f t="shared" ref="H430" si="2073">IF($G430="","",IF($E429=1,ROUNDDOWN($G430*7.4/1000,0),ROUNDDOWN($G430*6/1000,0)))</f>
        <v/>
      </c>
      <c r="I430" s="60"/>
      <c r="J430" s="59" t="str">
        <f t="shared" ref="J430" si="2074">IF(G430="","",ROUNDDOWN(G430*2/1000,0))</f>
        <v/>
      </c>
      <c r="K430" s="60"/>
      <c r="L430" s="59" t="str">
        <f t="shared" ref="L430" si="2075">IF($G430="","",ROUNDDOWN($G430*2/1000,0))</f>
        <v/>
      </c>
      <c r="M430" s="61"/>
      <c r="N430" s="80"/>
      <c r="O430" s="81"/>
      <c r="P430" s="73"/>
      <c r="Q430" s="57"/>
      <c r="R430" s="57"/>
      <c r="S430" s="67"/>
      <c r="U430" s="16"/>
      <c r="V430" s="16"/>
      <c r="W430" s="16"/>
      <c r="X430" s="16"/>
    </row>
    <row r="431" spans="1:24" ht="14.25" thickBot="1" x14ac:dyDescent="0.2">
      <c r="A431" s="63"/>
      <c r="B431" s="88"/>
      <c r="C431" s="34"/>
      <c r="D431" s="22" t="s">
        <v>30</v>
      </c>
      <c r="E431" s="71"/>
      <c r="F431" s="23" t="str">
        <f t="shared" ref="F431" si="2076">$O$9</f>
        <v>差１</v>
      </c>
      <c r="G431" s="7" t="str">
        <f t="shared" ref="G431" si="2077">IF(AND($G429="",$G430="",""),"",$G429-$G430)</f>
        <v/>
      </c>
      <c r="H431" s="8" t="s">
        <v>4</v>
      </c>
      <c r="I431" s="9" t="str">
        <f t="shared" ref="I431" si="2078">IF(AND($H429="",$H430=""),"",$H429-$H430)</f>
        <v/>
      </c>
      <c r="J431" s="8" t="s">
        <v>5</v>
      </c>
      <c r="K431" s="9" t="str">
        <f t="shared" ref="K431" si="2079">IF(AND($J429="",$J430=""),"",$J429-$J430)</f>
        <v/>
      </c>
      <c r="L431" s="10" t="s">
        <v>6</v>
      </c>
      <c r="M431" s="7" t="str">
        <f t="shared" ref="M431" si="2080">IF(AND($L429="",$L430=""),"",$L429-$L430)</f>
        <v/>
      </c>
      <c r="N431" s="122"/>
      <c r="O431" s="81"/>
      <c r="P431" s="74"/>
      <c r="Q431" s="58"/>
      <c r="R431" s="58"/>
      <c r="S431" s="67"/>
      <c r="U431" s="16"/>
      <c r="V431" s="16"/>
      <c r="W431" s="16"/>
      <c r="X431" s="16"/>
    </row>
    <row r="432" spans="1:24" ht="14.25" thickBot="1" x14ac:dyDescent="0.2">
      <c r="A432" s="63"/>
      <c r="B432" s="89"/>
      <c r="C432" s="31"/>
      <c r="D432" s="20" t="s">
        <v>30</v>
      </c>
      <c r="E432" s="69"/>
      <c r="F432" s="24" t="s">
        <v>1</v>
      </c>
      <c r="G432" s="26"/>
      <c r="H432" s="117" t="str">
        <f t="shared" ref="H432" si="2081">IF($G432="","",IF($E432=1,ROUNDDOWN($G432*7.4/1000,0),ROUNDDOWN($G432*6/1000,0)))</f>
        <v/>
      </c>
      <c r="I432" s="118"/>
      <c r="J432" s="117" t="str">
        <f t="shared" ref="J432:J433" si="2082">IF($G432="","",ROUNDDOWN($G432*2/1000,0))</f>
        <v/>
      </c>
      <c r="K432" s="118"/>
      <c r="L432" s="117" t="str">
        <f t="shared" ref="L432:L433" si="2083">IF($G432="","",ROUNDDOWN($G432*2/1000,0))</f>
        <v/>
      </c>
      <c r="M432" s="119"/>
      <c r="N432" s="79" t="str">
        <f t="shared" ref="N432" si="2084">IF(AND($C432="",$C434=""),"",ABS($C432-$C434)+1)</f>
        <v/>
      </c>
      <c r="O432" s="120" t="str">
        <f t="shared" ref="O432" si="2085">REPLACE($O$7,1,2,"差２")</f>
        <v>差２</v>
      </c>
      <c r="P432" s="77" t="str">
        <f>IF($I434="","",$I434*$N432)</f>
        <v/>
      </c>
      <c r="Q432" s="56" t="str">
        <f>IF($K434="","",$K434*$N432)</f>
        <v/>
      </c>
      <c r="R432" s="56" t="str">
        <f>IF($M434="","",$M434*$N432)</f>
        <v/>
      </c>
      <c r="S432" s="67"/>
      <c r="U432" s="16"/>
      <c r="V432" s="16"/>
      <c r="W432" s="16"/>
      <c r="X432" s="16"/>
    </row>
    <row r="433" spans="1:24" ht="14.25" thickBot="1" x14ac:dyDescent="0.2">
      <c r="A433" s="63"/>
      <c r="B433" s="90"/>
      <c r="C433" s="75" t="s">
        <v>11</v>
      </c>
      <c r="D433" s="76"/>
      <c r="E433" s="70"/>
      <c r="F433" s="33" t="s">
        <v>2</v>
      </c>
      <c r="G433" s="26"/>
      <c r="H433" s="59" t="str">
        <f t="shared" ref="H433" si="2086">IF($G432="","",IF($E432=1,ROUNDDOWN($G433*7.4/1000,0),ROUNDDOWN($G433*6/1000,0)))</f>
        <v/>
      </c>
      <c r="I433" s="60"/>
      <c r="J433" s="59" t="str">
        <f t="shared" si="2082"/>
        <v/>
      </c>
      <c r="K433" s="60"/>
      <c r="L433" s="59" t="str">
        <f t="shared" si="2083"/>
        <v/>
      </c>
      <c r="M433" s="61"/>
      <c r="N433" s="80"/>
      <c r="O433" s="120"/>
      <c r="P433" s="78"/>
      <c r="Q433" s="57"/>
      <c r="R433" s="57"/>
      <c r="S433" s="67"/>
      <c r="U433" s="16"/>
      <c r="V433" s="16"/>
      <c r="W433" s="16"/>
      <c r="X433" s="16"/>
    </row>
    <row r="434" spans="1:24" ht="14.25" thickBot="1" x14ac:dyDescent="0.2">
      <c r="A434" s="63"/>
      <c r="B434" s="90"/>
      <c r="C434" s="37"/>
      <c r="D434" s="38" t="s">
        <v>30</v>
      </c>
      <c r="E434" s="71"/>
      <c r="F434" s="39" t="str">
        <f t="shared" ref="F434" si="2087">$O$12</f>
        <v>差２</v>
      </c>
      <c r="G434" s="40" t="str">
        <f t="shared" ref="G434" si="2088">IF(AND($G432="",$G433=""),"",$G432-$G433)</f>
        <v/>
      </c>
      <c r="H434" s="41" t="s">
        <v>4</v>
      </c>
      <c r="I434" s="42" t="str">
        <f t="shared" ref="I434" si="2089">IF(AND($H432="",$H433=""),"",$H432-$H433)</f>
        <v/>
      </c>
      <c r="J434" s="41" t="s">
        <v>5</v>
      </c>
      <c r="K434" s="42" t="str">
        <f t="shared" ref="K434" si="2090">IF(AND($J432="",$J433=""),"",$J432-$J433)</f>
        <v/>
      </c>
      <c r="L434" s="43" t="s">
        <v>6</v>
      </c>
      <c r="M434" s="40" t="str">
        <f t="shared" ref="M434" si="2091">IF(AND($L432="",$L433=""),"",$L432-$L433)</f>
        <v/>
      </c>
      <c r="N434" s="80"/>
      <c r="O434" s="121"/>
      <c r="P434" s="78"/>
      <c r="Q434" s="58"/>
      <c r="R434" s="58"/>
      <c r="S434" s="68"/>
      <c r="U434" s="16"/>
      <c r="V434" s="16"/>
      <c r="W434" s="16"/>
      <c r="X434" s="16"/>
    </row>
    <row r="435" spans="1:24" ht="15" thickTop="1" thickBot="1" x14ac:dyDescent="0.2">
      <c r="A435" s="64"/>
      <c r="B435" s="98" t="s">
        <v>18</v>
      </c>
      <c r="C435" s="99"/>
      <c r="D435" s="99"/>
      <c r="E435" s="99"/>
      <c r="F435" s="99"/>
      <c r="G435" s="99"/>
      <c r="H435" s="99"/>
      <c r="I435" s="99"/>
      <c r="J435" s="99"/>
      <c r="K435" s="99"/>
      <c r="L435" s="99"/>
      <c r="M435" s="99"/>
      <c r="N435" s="99"/>
      <c r="O435" s="100"/>
      <c r="P435" s="44" t="str">
        <f t="shared" ref="P435" si="2092">IF(AND($P429="",$P432=""),"",SUM($P429:$P432))</f>
        <v/>
      </c>
      <c r="Q435" s="45" t="str">
        <f t="shared" ref="Q435" si="2093">IF(AND(Q429="",Q432=""),"",SUM(Q429:Q432))</f>
        <v/>
      </c>
      <c r="R435" s="45" t="str">
        <f t="shared" ref="R435" si="2094">IF(AND($R429="",$R432=""),"",SUM($R429:$R432))</f>
        <v/>
      </c>
      <c r="S435" s="46" t="str">
        <f t="shared" ref="S435" si="2095">IF(AND($P435="",$Q435="",$R435=""),"",SUM($P435:$R435))</f>
        <v/>
      </c>
      <c r="T435" s="50">
        <v>61</v>
      </c>
      <c r="U435" s="51" t="str">
        <f t="shared" ref="U435" si="2096">P435</f>
        <v/>
      </c>
      <c r="V435" s="51" t="str">
        <f t="shared" ref="V435" si="2097">Q435</f>
        <v/>
      </c>
      <c r="W435" s="51" t="str">
        <f t="shared" ref="W435" si="2098">R435</f>
        <v/>
      </c>
      <c r="X435" s="51" t="str">
        <f t="shared" ref="X435" si="2099">S435</f>
        <v/>
      </c>
    </row>
    <row r="436" spans="1:24" ht="14.25" thickBot="1" x14ac:dyDescent="0.2">
      <c r="A436" s="62" t="str" cm="1">
        <f t="array" aca="1" ref="A436" ca="1">IF($B436="","",IF(ISNUMBER(OFFSET(INDIRECT(ADDRESS(ROW(),COLUMN())),-7,0)),OFFSET(INDIRECT(ADDRESS(ROW(),COLUMN())),-7,0)+1,1))</f>
        <v/>
      </c>
      <c r="B436" s="88"/>
      <c r="C436" s="31"/>
      <c r="D436" s="20" t="s">
        <v>30</v>
      </c>
      <c r="E436" s="69" t="s">
        <v>29</v>
      </c>
      <c r="F436" s="21" t="s">
        <v>1</v>
      </c>
      <c r="G436" s="25"/>
      <c r="H436" s="54" t="str">
        <f t="shared" ref="H436" si="2100">IF($G436="","",IF($E436=1,ROUNDDOWN($G436*7.4/1000,0),ROUNDDOWN($G436*6/1000,0)))</f>
        <v/>
      </c>
      <c r="I436" s="55"/>
      <c r="J436" s="54" t="str">
        <f t="shared" ref="J436" si="2101">IF($G436="","",ROUNDDOWN($G436*2/1000,0))</f>
        <v/>
      </c>
      <c r="K436" s="55"/>
      <c r="L436" s="54" t="str">
        <f t="shared" ref="L436" si="2102">IF(G436="","",ROUNDDOWN($G436*2/1000,0))</f>
        <v/>
      </c>
      <c r="M436" s="123"/>
      <c r="N436" s="79" t="str">
        <f t="shared" ref="N436" si="2103">IF(AND($C436="",$C438=""),"",ABS($C436-$C438)+1)</f>
        <v/>
      </c>
      <c r="O436" s="81" t="str">
        <f t="shared" ref="O436" si="2104">REPLACE($O$7,1,2,"差１")</f>
        <v>差１</v>
      </c>
      <c r="P436" s="72" t="str">
        <f t="shared" ref="P436" si="2105">IF($I438="","",$I438*$N436)</f>
        <v/>
      </c>
      <c r="Q436" s="56" t="str">
        <f t="shared" ref="Q436" si="2106">IF($K438="","",$K438*$N436)</f>
        <v/>
      </c>
      <c r="R436" s="56" t="str">
        <f t="shared" ref="R436" si="2107">IF($M438="","",$M438*$N436)</f>
        <v/>
      </c>
      <c r="S436" s="67"/>
      <c r="U436" s="16"/>
      <c r="V436" s="16"/>
      <c r="W436" s="16"/>
      <c r="X436" s="16"/>
    </row>
    <row r="437" spans="1:24" ht="14.25" thickBot="1" x14ac:dyDescent="0.2">
      <c r="A437" s="63"/>
      <c r="B437" s="88"/>
      <c r="C437" s="75" t="s">
        <v>11</v>
      </c>
      <c r="D437" s="76"/>
      <c r="E437" s="70"/>
      <c r="F437" s="33" t="s">
        <v>2</v>
      </c>
      <c r="G437" s="26"/>
      <c r="H437" s="59" t="str">
        <f t="shared" ref="H437" si="2108">IF($G437="","",IF($E436=1,ROUNDDOWN($G437*7.4/1000,0),ROUNDDOWN($G437*6/1000,0)))</f>
        <v/>
      </c>
      <c r="I437" s="60"/>
      <c r="J437" s="59" t="str">
        <f t="shared" ref="J437" si="2109">IF(G437="","",ROUNDDOWN(G437*2/1000,0))</f>
        <v/>
      </c>
      <c r="K437" s="60"/>
      <c r="L437" s="59" t="str">
        <f t="shared" ref="L437" si="2110">IF($G437="","",ROUNDDOWN($G437*2/1000,0))</f>
        <v/>
      </c>
      <c r="M437" s="61"/>
      <c r="N437" s="80"/>
      <c r="O437" s="81"/>
      <c r="P437" s="73"/>
      <c r="Q437" s="57"/>
      <c r="R437" s="57"/>
      <c r="S437" s="67"/>
      <c r="U437" s="16"/>
      <c r="V437" s="16"/>
      <c r="W437" s="16"/>
      <c r="X437" s="16"/>
    </row>
    <row r="438" spans="1:24" ht="14.25" thickBot="1" x14ac:dyDescent="0.2">
      <c r="A438" s="63"/>
      <c r="B438" s="88"/>
      <c r="C438" s="34"/>
      <c r="D438" s="22" t="s">
        <v>30</v>
      </c>
      <c r="E438" s="71"/>
      <c r="F438" s="23" t="str">
        <f t="shared" ref="F438" si="2111">$O$9</f>
        <v>差１</v>
      </c>
      <c r="G438" s="7" t="str">
        <f t="shared" ref="G438" si="2112">IF(AND($G436="",$G437="",""),"",$G436-$G437)</f>
        <v/>
      </c>
      <c r="H438" s="8" t="s">
        <v>4</v>
      </c>
      <c r="I438" s="9" t="str">
        <f t="shared" ref="I438" si="2113">IF(AND($H436="",$H437=""),"",$H436-$H437)</f>
        <v/>
      </c>
      <c r="J438" s="8" t="s">
        <v>5</v>
      </c>
      <c r="K438" s="9" t="str">
        <f t="shared" ref="K438" si="2114">IF(AND($J436="",$J437=""),"",$J436-$J437)</f>
        <v/>
      </c>
      <c r="L438" s="10" t="s">
        <v>6</v>
      </c>
      <c r="M438" s="7" t="str">
        <f t="shared" ref="M438" si="2115">IF(AND($L436="",$L437=""),"",$L436-$L437)</f>
        <v/>
      </c>
      <c r="N438" s="122"/>
      <c r="O438" s="81"/>
      <c r="P438" s="74"/>
      <c r="Q438" s="58"/>
      <c r="R438" s="58"/>
      <c r="S438" s="67"/>
      <c r="U438" s="16"/>
      <c r="V438" s="16"/>
      <c r="W438" s="16"/>
      <c r="X438" s="16"/>
    </row>
    <row r="439" spans="1:24" ht="14.25" thickBot="1" x14ac:dyDescent="0.2">
      <c r="A439" s="63"/>
      <c r="B439" s="89"/>
      <c r="C439" s="31"/>
      <c r="D439" s="20" t="s">
        <v>30</v>
      </c>
      <c r="E439" s="69"/>
      <c r="F439" s="24" t="s">
        <v>1</v>
      </c>
      <c r="G439" s="26"/>
      <c r="H439" s="117" t="str">
        <f t="shared" ref="H439" si="2116">IF($G439="","",IF($E439=1,ROUNDDOWN($G439*7.4/1000,0),ROUNDDOWN($G439*6/1000,0)))</f>
        <v/>
      </c>
      <c r="I439" s="118"/>
      <c r="J439" s="117" t="str">
        <f t="shared" ref="J439:J440" si="2117">IF($G439="","",ROUNDDOWN($G439*2/1000,0))</f>
        <v/>
      </c>
      <c r="K439" s="118"/>
      <c r="L439" s="117" t="str">
        <f t="shared" ref="L439:L440" si="2118">IF($G439="","",ROUNDDOWN($G439*2/1000,0))</f>
        <v/>
      </c>
      <c r="M439" s="119"/>
      <c r="N439" s="79" t="str">
        <f t="shared" ref="N439" si="2119">IF(AND($C439="",$C441=""),"",ABS($C439-$C441)+1)</f>
        <v/>
      </c>
      <c r="O439" s="120" t="str">
        <f t="shared" ref="O439" si="2120">REPLACE($O$7,1,2,"差２")</f>
        <v>差２</v>
      </c>
      <c r="P439" s="77" t="str">
        <f>IF($I441="","",$I441*$N439)</f>
        <v/>
      </c>
      <c r="Q439" s="56" t="str">
        <f>IF($K441="","",$K441*$N439)</f>
        <v/>
      </c>
      <c r="R439" s="56" t="str">
        <f>IF($M441="","",$M441*$N439)</f>
        <v/>
      </c>
      <c r="S439" s="67"/>
      <c r="U439" s="16"/>
      <c r="V439" s="16"/>
      <c r="W439" s="16"/>
      <c r="X439" s="16"/>
    </row>
    <row r="440" spans="1:24" ht="14.25" thickBot="1" x14ac:dyDescent="0.2">
      <c r="A440" s="63"/>
      <c r="B440" s="90"/>
      <c r="C440" s="75" t="s">
        <v>11</v>
      </c>
      <c r="D440" s="76"/>
      <c r="E440" s="70"/>
      <c r="F440" s="33" t="s">
        <v>2</v>
      </c>
      <c r="G440" s="26"/>
      <c r="H440" s="59" t="str">
        <f t="shared" ref="H440" si="2121">IF($G439="","",IF($E439=1,ROUNDDOWN($G440*7.4/1000,0),ROUNDDOWN($G440*6/1000,0)))</f>
        <v/>
      </c>
      <c r="I440" s="60"/>
      <c r="J440" s="59" t="str">
        <f t="shared" si="2117"/>
        <v/>
      </c>
      <c r="K440" s="60"/>
      <c r="L440" s="59" t="str">
        <f t="shared" si="2118"/>
        <v/>
      </c>
      <c r="M440" s="61"/>
      <c r="N440" s="80"/>
      <c r="O440" s="120"/>
      <c r="P440" s="78"/>
      <c r="Q440" s="57"/>
      <c r="R440" s="57"/>
      <c r="S440" s="67"/>
      <c r="U440" s="16"/>
      <c r="V440" s="16"/>
      <c r="W440" s="16"/>
      <c r="X440" s="16"/>
    </row>
    <row r="441" spans="1:24" ht="14.25" thickBot="1" x14ac:dyDescent="0.2">
      <c r="A441" s="63"/>
      <c r="B441" s="90"/>
      <c r="C441" s="37"/>
      <c r="D441" s="38" t="s">
        <v>30</v>
      </c>
      <c r="E441" s="71"/>
      <c r="F441" s="39" t="str">
        <f t="shared" ref="F441" si="2122">$O$12</f>
        <v>差２</v>
      </c>
      <c r="G441" s="40" t="str">
        <f t="shared" ref="G441" si="2123">IF(AND($G439="",$G440=""),"",$G439-$G440)</f>
        <v/>
      </c>
      <c r="H441" s="41" t="s">
        <v>4</v>
      </c>
      <c r="I441" s="42" t="str">
        <f t="shared" ref="I441" si="2124">IF(AND($H439="",$H440=""),"",$H439-$H440)</f>
        <v/>
      </c>
      <c r="J441" s="41" t="s">
        <v>5</v>
      </c>
      <c r="K441" s="42" t="str">
        <f t="shared" ref="K441" si="2125">IF(AND($J439="",$J440=""),"",$J439-$J440)</f>
        <v/>
      </c>
      <c r="L441" s="43" t="s">
        <v>6</v>
      </c>
      <c r="M441" s="40" t="str">
        <f t="shared" ref="M441" si="2126">IF(AND($L439="",$L440=""),"",$L439-$L440)</f>
        <v/>
      </c>
      <c r="N441" s="80"/>
      <c r="O441" s="121"/>
      <c r="P441" s="78"/>
      <c r="Q441" s="58"/>
      <c r="R441" s="58"/>
      <c r="S441" s="68"/>
      <c r="U441" s="16"/>
      <c r="V441" s="16"/>
      <c r="W441" s="16"/>
      <c r="X441" s="16"/>
    </row>
    <row r="442" spans="1:24" ht="15" thickTop="1" thickBot="1" x14ac:dyDescent="0.2">
      <c r="A442" s="64"/>
      <c r="B442" s="98" t="s">
        <v>18</v>
      </c>
      <c r="C442" s="99"/>
      <c r="D442" s="99"/>
      <c r="E442" s="99"/>
      <c r="F442" s="99"/>
      <c r="G442" s="99"/>
      <c r="H442" s="99"/>
      <c r="I442" s="99"/>
      <c r="J442" s="99"/>
      <c r="K442" s="99"/>
      <c r="L442" s="99"/>
      <c r="M442" s="99"/>
      <c r="N442" s="99"/>
      <c r="O442" s="100"/>
      <c r="P442" s="44" t="str">
        <f t="shared" ref="P442" si="2127">IF(AND($P436="",$P439=""),"",SUM($P436:$P439))</f>
        <v/>
      </c>
      <c r="Q442" s="45" t="str">
        <f t="shared" ref="Q442" si="2128">IF(AND(Q436="",Q439=""),"",SUM(Q436:Q439))</f>
        <v/>
      </c>
      <c r="R442" s="45" t="str">
        <f t="shared" ref="R442" si="2129">IF(AND($R436="",$R439=""),"",SUM($R436:$R439))</f>
        <v/>
      </c>
      <c r="S442" s="46" t="str">
        <f t="shared" ref="S442" si="2130">IF(AND($P442="",$Q442="",$R442=""),"",SUM($P442:$R442))</f>
        <v/>
      </c>
      <c r="T442" s="50">
        <v>62</v>
      </c>
      <c r="U442" s="51" t="str">
        <f t="shared" ref="U442" si="2131">P442</f>
        <v/>
      </c>
      <c r="V442" s="51" t="str">
        <f t="shared" ref="V442" si="2132">Q442</f>
        <v/>
      </c>
      <c r="W442" s="51" t="str">
        <f t="shared" ref="W442" si="2133">R442</f>
        <v/>
      </c>
      <c r="X442" s="51" t="str">
        <f t="shared" ref="X442" si="2134">S442</f>
        <v/>
      </c>
    </row>
    <row r="443" spans="1:24" ht="14.25" thickBot="1" x14ac:dyDescent="0.2">
      <c r="A443" s="62" t="str" cm="1">
        <f t="array" aca="1" ref="A443" ca="1">IF($B443="","",IF(ISNUMBER(OFFSET(INDIRECT(ADDRESS(ROW(),COLUMN())),-7,0)),OFFSET(INDIRECT(ADDRESS(ROW(),COLUMN())),-7,0)+1,1))</f>
        <v/>
      </c>
      <c r="B443" s="88"/>
      <c r="C443" s="31"/>
      <c r="D443" s="20" t="s">
        <v>30</v>
      </c>
      <c r="E443" s="69" t="s">
        <v>29</v>
      </c>
      <c r="F443" s="21" t="s">
        <v>1</v>
      </c>
      <c r="G443" s="25"/>
      <c r="H443" s="54" t="str">
        <f t="shared" ref="H443" si="2135">IF($G443="","",IF($E443=1,ROUNDDOWN($G443*7.4/1000,0),ROUNDDOWN($G443*6/1000,0)))</f>
        <v/>
      </c>
      <c r="I443" s="55"/>
      <c r="J443" s="54" t="str">
        <f t="shared" ref="J443" si="2136">IF($G443="","",ROUNDDOWN($G443*2/1000,0))</f>
        <v/>
      </c>
      <c r="K443" s="55"/>
      <c r="L443" s="54" t="str">
        <f t="shared" ref="L443" si="2137">IF(G443="","",ROUNDDOWN($G443*2/1000,0))</f>
        <v/>
      </c>
      <c r="M443" s="123"/>
      <c r="N443" s="79" t="str">
        <f t="shared" ref="N443" si="2138">IF(AND($C443="",$C445=""),"",ABS($C443-$C445)+1)</f>
        <v/>
      </c>
      <c r="O443" s="81" t="str">
        <f t="shared" ref="O443" si="2139">REPLACE($O$7,1,2,"差１")</f>
        <v>差１</v>
      </c>
      <c r="P443" s="72" t="str">
        <f t="shared" ref="P443" si="2140">IF($I445="","",$I445*$N443)</f>
        <v/>
      </c>
      <c r="Q443" s="56" t="str">
        <f t="shared" ref="Q443" si="2141">IF($K445="","",$K445*$N443)</f>
        <v/>
      </c>
      <c r="R443" s="56" t="str">
        <f t="shared" ref="R443" si="2142">IF($M445="","",$M445*$N443)</f>
        <v/>
      </c>
      <c r="S443" s="67"/>
      <c r="U443" s="16"/>
      <c r="V443" s="16"/>
      <c r="W443" s="16"/>
      <c r="X443" s="16"/>
    </row>
    <row r="444" spans="1:24" ht="14.25" thickBot="1" x14ac:dyDescent="0.2">
      <c r="A444" s="63"/>
      <c r="B444" s="88"/>
      <c r="C444" s="75" t="s">
        <v>11</v>
      </c>
      <c r="D444" s="76"/>
      <c r="E444" s="70"/>
      <c r="F444" s="33" t="s">
        <v>2</v>
      </c>
      <c r="G444" s="26"/>
      <c r="H444" s="59" t="str">
        <f t="shared" ref="H444" si="2143">IF($G444="","",IF($E443=1,ROUNDDOWN($G444*7.4/1000,0),ROUNDDOWN($G444*6/1000,0)))</f>
        <v/>
      </c>
      <c r="I444" s="60"/>
      <c r="J444" s="59" t="str">
        <f t="shared" ref="J444" si="2144">IF(G444="","",ROUNDDOWN(G444*2/1000,0))</f>
        <v/>
      </c>
      <c r="K444" s="60"/>
      <c r="L444" s="59" t="str">
        <f t="shared" ref="L444" si="2145">IF($G444="","",ROUNDDOWN($G444*2/1000,0))</f>
        <v/>
      </c>
      <c r="M444" s="61"/>
      <c r="N444" s="80"/>
      <c r="O444" s="81"/>
      <c r="P444" s="73"/>
      <c r="Q444" s="57"/>
      <c r="R444" s="57"/>
      <c r="S444" s="67"/>
      <c r="U444" s="16"/>
      <c r="V444" s="16"/>
      <c r="W444" s="16"/>
      <c r="X444" s="16"/>
    </row>
    <row r="445" spans="1:24" ht="14.25" thickBot="1" x14ac:dyDescent="0.2">
      <c r="A445" s="63"/>
      <c r="B445" s="88"/>
      <c r="C445" s="34"/>
      <c r="D445" s="22" t="s">
        <v>30</v>
      </c>
      <c r="E445" s="71"/>
      <c r="F445" s="23" t="str">
        <f t="shared" ref="F445" si="2146">$O$9</f>
        <v>差１</v>
      </c>
      <c r="G445" s="7" t="str">
        <f t="shared" ref="G445" si="2147">IF(AND($G443="",$G444="",""),"",$G443-$G444)</f>
        <v/>
      </c>
      <c r="H445" s="8" t="s">
        <v>4</v>
      </c>
      <c r="I445" s="9" t="str">
        <f t="shared" ref="I445" si="2148">IF(AND($H443="",$H444=""),"",$H443-$H444)</f>
        <v/>
      </c>
      <c r="J445" s="8" t="s">
        <v>5</v>
      </c>
      <c r="K445" s="9" t="str">
        <f t="shared" ref="K445" si="2149">IF(AND($J443="",$J444=""),"",$J443-$J444)</f>
        <v/>
      </c>
      <c r="L445" s="10" t="s">
        <v>6</v>
      </c>
      <c r="M445" s="7" t="str">
        <f t="shared" ref="M445" si="2150">IF(AND($L443="",$L444=""),"",$L443-$L444)</f>
        <v/>
      </c>
      <c r="N445" s="122"/>
      <c r="O445" s="81"/>
      <c r="P445" s="74"/>
      <c r="Q445" s="58"/>
      <c r="R445" s="58"/>
      <c r="S445" s="67"/>
      <c r="U445" s="16"/>
      <c r="V445" s="16"/>
      <c r="W445" s="16"/>
      <c r="X445" s="16"/>
    </row>
    <row r="446" spans="1:24" ht="14.25" thickBot="1" x14ac:dyDescent="0.2">
      <c r="A446" s="63"/>
      <c r="B446" s="89"/>
      <c r="C446" s="31"/>
      <c r="D446" s="20" t="s">
        <v>30</v>
      </c>
      <c r="E446" s="69"/>
      <c r="F446" s="24" t="s">
        <v>1</v>
      </c>
      <c r="G446" s="26"/>
      <c r="H446" s="117" t="str">
        <f t="shared" ref="H446" si="2151">IF($G446="","",IF($E446=1,ROUNDDOWN($G446*7.4/1000,0),ROUNDDOWN($G446*6/1000,0)))</f>
        <v/>
      </c>
      <c r="I446" s="118"/>
      <c r="J446" s="117" t="str">
        <f t="shared" ref="J446:J447" si="2152">IF($G446="","",ROUNDDOWN($G446*2/1000,0))</f>
        <v/>
      </c>
      <c r="K446" s="118"/>
      <c r="L446" s="117" t="str">
        <f t="shared" ref="L446:L447" si="2153">IF($G446="","",ROUNDDOWN($G446*2/1000,0))</f>
        <v/>
      </c>
      <c r="M446" s="119"/>
      <c r="N446" s="79" t="str">
        <f t="shared" ref="N446" si="2154">IF(AND($C446="",$C448=""),"",ABS($C446-$C448)+1)</f>
        <v/>
      </c>
      <c r="O446" s="120" t="str">
        <f t="shared" ref="O446" si="2155">REPLACE($O$7,1,2,"差２")</f>
        <v>差２</v>
      </c>
      <c r="P446" s="77" t="str">
        <f>IF($I448="","",$I448*$N446)</f>
        <v/>
      </c>
      <c r="Q446" s="56" t="str">
        <f>IF($K448="","",$K448*$N446)</f>
        <v/>
      </c>
      <c r="R446" s="56" t="str">
        <f>IF($M448="","",$M448*$N446)</f>
        <v/>
      </c>
      <c r="S446" s="67"/>
      <c r="U446" s="16"/>
      <c r="V446" s="16"/>
      <c r="W446" s="16"/>
      <c r="X446" s="16"/>
    </row>
    <row r="447" spans="1:24" ht="14.25" thickBot="1" x14ac:dyDescent="0.2">
      <c r="A447" s="63"/>
      <c r="B447" s="90"/>
      <c r="C447" s="75" t="s">
        <v>11</v>
      </c>
      <c r="D447" s="76"/>
      <c r="E447" s="70"/>
      <c r="F447" s="33" t="s">
        <v>2</v>
      </c>
      <c r="G447" s="26"/>
      <c r="H447" s="59" t="str">
        <f t="shared" ref="H447" si="2156">IF($G446="","",IF($E446=1,ROUNDDOWN($G447*7.4/1000,0),ROUNDDOWN($G447*6/1000,0)))</f>
        <v/>
      </c>
      <c r="I447" s="60"/>
      <c r="J447" s="59" t="str">
        <f t="shared" si="2152"/>
        <v/>
      </c>
      <c r="K447" s="60"/>
      <c r="L447" s="59" t="str">
        <f t="shared" si="2153"/>
        <v/>
      </c>
      <c r="M447" s="61"/>
      <c r="N447" s="80"/>
      <c r="O447" s="120"/>
      <c r="P447" s="78"/>
      <c r="Q447" s="57"/>
      <c r="R447" s="57"/>
      <c r="S447" s="67"/>
      <c r="U447" s="16"/>
      <c r="V447" s="16"/>
      <c r="W447" s="16"/>
      <c r="X447" s="16"/>
    </row>
    <row r="448" spans="1:24" ht="14.25" thickBot="1" x14ac:dyDescent="0.2">
      <c r="A448" s="63"/>
      <c r="B448" s="90"/>
      <c r="C448" s="37"/>
      <c r="D448" s="38" t="s">
        <v>30</v>
      </c>
      <c r="E448" s="71"/>
      <c r="F448" s="39" t="str">
        <f t="shared" ref="F448" si="2157">$O$12</f>
        <v>差２</v>
      </c>
      <c r="G448" s="40" t="str">
        <f t="shared" ref="G448" si="2158">IF(AND($G446="",$G447=""),"",$G446-$G447)</f>
        <v/>
      </c>
      <c r="H448" s="41" t="s">
        <v>4</v>
      </c>
      <c r="I448" s="42" t="str">
        <f t="shared" ref="I448" si="2159">IF(AND($H446="",$H447=""),"",$H446-$H447)</f>
        <v/>
      </c>
      <c r="J448" s="41" t="s">
        <v>5</v>
      </c>
      <c r="K448" s="42" t="str">
        <f t="shared" ref="K448" si="2160">IF(AND($J446="",$J447=""),"",$J446-$J447)</f>
        <v/>
      </c>
      <c r="L448" s="43" t="s">
        <v>6</v>
      </c>
      <c r="M448" s="40" t="str">
        <f t="shared" ref="M448" si="2161">IF(AND($L446="",$L447=""),"",$L446-$L447)</f>
        <v/>
      </c>
      <c r="N448" s="80"/>
      <c r="O448" s="121"/>
      <c r="P448" s="78"/>
      <c r="Q448" s="58"/>
      <c r="R448" s="58"/>
      <c r="S448" s="68"/>
      <c r="U448" s="16"/>
      <c r="V448" s="16"/>
      <c r="W448" s="16"/>
      <c r="X448" s="16"/>
    </row>
    <row r="449" spans="1:24" ht="15" thickTop="1" thickBot="1" x14ac:dyDescent="0.2">
      <c r="A449" s="64"/>
      <c r="B449" s="98" t="s">
        <v>18</v>
      </c>
      <c r="C449" s="99"/>
      <c r="D449" s="99"/>
      <c r="E449" s="99"/>
      <c r="F449" s="99"/>
      <c r="G449" s="99"/>
      <c r="H449" s="99"/>
      <c r="I449" s="99"/>
      <c r="J449" s="99"/>
      <c r="K449" s="99"/>
      <c r="L449" s="99"/>
      <c r="M449" s="99"/>
      <c r="N449" s="99"/>
      <c r="O449" s="100"/>
      <c r="P449" s="44" t="str">
        <f t="shared" ref="P449" si="2162">IF(AND($P443="",$P446=""),"",SUM($P443:$P446))</f>
        <v/>
      </c>
      <c r="Q449" s="45" t="str">
        <f t="shared" ref="Q449" si="2163">IF(AND(Q443="",Q446=""),"",SUM(Q443:Q446))</f>
        <v/>
      </c>
      <c r="R449" s="45" t="str">
        <f t="shared" ref="R449" si="2164">IF(AND($R443="",$R446=""),"",SUM($R443:$R446))</f>
        <v/>
      </c>
      <c r="S449" s="46" t="str">
        <f t="shared" ref="S449" si="2165">IF(AND($P449="",$Q449="",$R449=""),"",SUM($P449:$R449))</f>
        <v/>
      </c>
      <c r="T449" s="50">
        <v>63</v>
      </c>
      <c r="U449" s="51" t="str">
        <f t="shared" ref="U449" si="2166">P449</f>
        <v/>
      </c>
      <c r="V449" s="51" t="str">
        <f t="shared" ref="V449" si="2167">Q449</f>
        <v/>
      </c>
      <c r="W449" s="51" t="str">
        <f t="shared" ref="W449" si="2168">R449</f>
        <v/>
      </c>
      <c r="X449" s="51" t="str">
        <f t="shared" ref="X449" si="2169">S449</f>
        <v/>
      </c>
    </row>
    <row r="450" spans="1:24" ht="14.25" thickBot="1" x14ac:dyDescent="0.2">
      <c r="A450" s="62" t="str" cm="1">
        <f t="array" aca="1" ref="A450" ca="1">IF($B450="","",IF(ISNUMBER(OFFSET(INDIRECT(ADDRESS(ROW(),COLUMN())),-7,0)),OFFSET(INDIRECT(ADDRESS(ROW(),COLUMN())),-7,0)+1,1))</f>
        <v/>
      </c>
      <c r="B450" s="88"/>
      <c r="C450" s="31"/>
      <c r="D450" s="20" t="s">
        <v>30</v>
      </c>
      <c r="E450" s="69" t="s">
        <v>29</v>
      </c>
      <c r="F450" s="21" t="s">
        <v>1</v>
      </c>
      <c r="G450" s="25"/>
      <c r="H450" s="54" t="str">
        <f t="shared" ref="H450" si="2170">IF($G450="","",IF($E450=1,ROUNDDOWN($G450*7.4/1000,0),ROUNDDOWN($G450*6/1000,0)))</f>
        <v/>
      </c>
      <c r="I450" s="55"/>
      <c r="J450" s="54" t="str">
        <f t="shared" ref="J450" si="2171">IF($G450="","",ROUNDDOWN($G450*2/1000,0))</f>
        <v/>
      </c>
      <c r="K450" s="55"/>
      <c r="L450" s="54" t="str">
        <f t="shared" ref="L450" si="2172">IF(G450="","",ROUNDDOWN($G450*2/1000,0))</f>
        <v/>
      </c>
      <c r="M450" s="123"/>
      <c r="N450" s="79" t="str">
        <f t="shared" ref="N450" si="2173">IF(AND($C450="",$C452=""),"",ABS($C450-$C452)+1)</f>
        <v/>
      </c>
      <c r="O450" s="81" t="str">
        <f t="shared" ref="O450" si="2174">REPLACE($O$7,1,2,"差１")</f>
        <v>差１</v>
      </c>
      <c r="P450" s="72" t="str">
        <f t="shared" ref="P450" si="2175">IF($I452="","",$I452*$N450)</f>
        <v/>
      </c>
      <c r="Q450" s="56" t="str">
        <f t="shared" ref="Q450" si="2176">IF($K452="","",$K452*$N450)</f>
        <v/>
      </c>
      <c r="R450" s="56" t="str">
        <f t="shared" ref="R450" si="2177">IF($M452="","",$M452*$N450)</f>
        <v/>
      </c>
      <c r="S450" s="67"/>
      <c r="U450" s="16"/>
      <c r="V450" s="16"/>
      <c r="W450" s="16"/>
      <c r="X450" s="16"/>
    </row>
    <row r="451" spans="1:24" ht="14.25" thickBot="1" x14ac:dyDescent="0.2">
      <c r="A451" s="63"/>
      <c r="B451" s="88"/>
      <c r="C451" s="75" t="s">
        <v>11</v>
      </c>
      <c r="D451" s="76"/>
      <c r="E451" s="70"/>
      <c r="F451" s="33" t="s">
        <v>2</v>
      </c>
      <c r="G451" s="26"/>
      <c r="H451" s="59" t="str">
        <f t="shared" ref="H451" si="2178">IF($G451="","",IF($E450=1,ROUNDDOWN($G451*7.4/1000,0),ROUNDDOWN($G451*6/1000,0)))</f>
        <v/>
      </c>
      <c r="I451" s="60"/>
      <c r="J451" s="59" t="str">
        <f t="shared" ref="J451" si="2179">IF(G451="","",ROUNDDOWN(G451*2/1000,0))</f>
        <v/>
      </c>
      <c r="K451" s="60"/>
      <c r="L451" s="59" t="str">
        <f t="shared" ref="L451" si="2180">IF($G451="","",ROUNDDOWN($G451*2/1000,0))</f>
        <v/>
      </c>
      <c r="M451" s="61"/>
      <c r="N451" s="80"/>
      <c r="O451" s="81"/>
      <c r="P451" s="73"/>
      <c r="Q451" s="57"/>
      <c r="R451" s="57"/>
      <c r="S451" s="67"/>
      <c r="U451" s="16"/>
      <c r="V451" s="16"/>
      <c r="W451" s="16"/>
      <c r="X451" s="16"/>
    </row>
    <row r="452" spans="1:24" ht="14.25" thickBot="1" x14ac:dyDescent="0.2">
      <c r="A452" s="63"/>
      <c r="B452" s="88"/>
      <c r="C452" s="34"/>
      <c r="D452" s="22" t="s">
        <v>30</v>
      </c>
      <c r="E452" s="71"/>
      <c r="F452" s="23" t="str">
        <f t="shared" ref="F452" si="2181">$O$9</f>
        <v>差１</v>
      </c>
      <c r="G452" s="7" t="str">
        <f t="shared" ref="G452" si="2182">IF(AND($G450="",$G451="",""),"",$G450-$G451)</f>
        <v/>
      </c>
      <c r="H452" s="8" t="s">
        <v>4</v>
      </c>
      <c r="I452" s="9" t="str">
        <f t="shared" ref="I452" si="2183">IF(AND($H450="",$H451=""),"",$H450-$H451)</f>
        <v/>
      </c>
      <c r="J452" s="8" t="s">
        <v>5</v>
      </c>
      <c r="K452" s="9" t="str">
        <f t="shared" ref="K452" si="2184">IF(AND($J450="",$J451=""),"",$J450-$J451)</f>
        <v/>
      </c>
      <c r="L452" s="10" t="s">
        <v>6</v>
      </c>
      <c r="M452" s="7" t="str">
        <f t="shared" ref="M452" si="2185">IF(AND($L450="",$L451=""),"",$L450-$L451)</f>
        <v/>
      </c>
      <c r="N452" s="122"/>
      <c r="O452" s="81"/>
      <c r="P452" s="74"/>
      <c r="Q452" s="58"/>
      <c r="R452" s="58"/>
      <c r="S452" s="67"/>
      <c r="U452" s="16"/>
      <c r="V452" s="16"/>
      <c r="W452" s="16"/>
      <c r="X452" s="16"/>
    </row>
    <row r="453" spans="1:24" ht="14.25" thickBot="1" x14ac:dyDescent="0.2">
      <c r="A453" s="63"/>
      <c r="B453" s="89"/>
      <c r="C453" s="31"/>
      <c r="D453" s="20" t="s">
        <v>30</v>
      </c>
      <c r="E453" s="69"/>
      <c r="F453" s="24" t="s">
        <v>1</v>
      </c>
      <c r="G453" s="26"/>
      <c r="H453" s="117" t="str">
        <f t="shared" ref="H453" si="2186">IF($G453="","",IF($E453=1,ROUNDDOWN($G453*7.4/1000,0),ROUNDDOWN($G453*6/1000,0)))</f>
        <v/>
      </c>
      <c r="I453" s="118"/>
      <c r="J453" s="117" t="str">
        <f t="shared" ref="J453:J454" si="2187">IF($G453="","",ROUNDDOWN($G453*2/1000,0))</f>
        <v/>
      </c>
      <c r="K453" s="118"/>
      <c r="L453" s="117" t="str">
        <f t="shared" ref="L453:L454" si="2188">IF($G453="","",ROUNDDOWN($G453*2/1000,0))</f>
        <v/>
      </c>
      <c r="M453" s="119"/>
      <c r="N453" s="79" t="str">
        <f t="shared" ref="N453" si="2189">IF(AND($C453="",$C455=""),"",ABS($C453-$C455)+1)</f>
        <v/>
      </c>
      <c r="O453" s="120" t="str">
        <f t="shared" ref="O453" si="2190">REPLACE($O$7,1,2,"差２")</f>
        <v>差２</v>
      </c>
      <c r="P453" s="77" t="str">
        <f>IF($I455="","",$I455*$N453)</f>
        <v/>
      </c>
      <c r="Q453" s="56" t="str">
        <f>IF($K455="","",$K455*$N453)</f>
        <v/>
      </c>
      <c r="R453" s="56" t="str">
        <f>IF($M455="","",$M455*$N453)</f>
        <v/>
      </c>
      <c r="S453" s="67"/>
      <c r="U453" s="16"/>
      <c r="V453" s="16"/>
      <c r="W453" s="16"/>
      <c r="X453" s="16"/>
    </row>
    <row r="454" spans="1:24" ht="14.25" thickBot="1" x14ac:dyDescent="0.2">
      <c r="A454" s="63"/>
      <c r="B454" s="90"/>
      <c r="C454" s="75" t="s">
        <v>11</v>
      </c>
      <c r="D454" s="76"/>
      <c r="E454" s="70"/>
      <c r="F454" s="33" t="s">
        <v>2</v>
      </c>
      <c r="G454" s="26"/>
      <c r="H454" s="59" t="str">
        <f t="shared" ref="H454" si="2191">IF($G453="","",IF($E453=1,ROUNDDOWN($G454*7.4/1000,0),ROUNDDOWN($G454*6/1000,0)))</f>
        <v/>
      </c>
      <c r="I454" s="60"/>
      <c r="J454" s="59" t="str">
        <f t="shared" si="2187"/>
        <v/>
      </c>
      <c r="K454" s="60"/>
      <c r="L454" s="59" t="str">
        <f t="shared" si="2188"/>
        <v/>
      </c>
      <c r="M454" s="61"/>
      <c r="N454" s="80"/>
      <c r="O454" s="120"/>
      <c r="P454" s="78"/>
      <c r="Q454" s="57"/>
      <c r="R454" s="57"/>
      <c r="S454" s="67"/>
      <c r="U454" s="16"/>
      <c r="V454" s="16"/>
      <c r="W454" s="16"/>
      <c r="X454" s="16"/>
    </row>
    <row r="455" spans="1:24" ht="14.25" thickBot="1" x14ac:dyDescent="0.2">
      <c r="A455" s="63"/>
      <c r="B455" s="90"/>
      <c r="C455" s="37"/>
      <c r="D455" s="38" t="s">
        <v>30</v>
      </c>
      <c r="E455" s="71"/>
      <c r="F455" s="39" t="str">
        <f t="shared" ref="F455" si="2192">$O$12</f>
        <v>差２</v>
      </c>
      <c r="G455" s="40" t="str">
        <f t="shared" ref="G455" si="2193">IF(AND($G453="",$G454=""),"",$G453-$G454)</f>
        <v/>
      </c>
      <c r="H455" s="41" t="s">
        <v>4</v>
      </c>
      <c r="I455" s="42" t="str">
        <f t="shared" ref="I455" si="2194">IF(AND($H453="",$H454=""),"",$H453-$H454)</f>
        <v/>
      </c>
      <c r="J455" s="41" t="s">
        <v>5</v>
      </c>
      <c r="K455" s="42" t="str">
        <f t="shared" ref="K455" si="2195">IF(AND($J453="",$J454=""),"",$J453-$J454)</f>
        <v/>
      </c>
      <c r="L455" s="43" t="s">
        <v>6</v>
      </c>
      <c r="M455" s="40" t="str">
        <f t="shared" ref="M455" si="2196">IF(AND($L453="",$L454=""),"",$L453-$L454)</f>
        <v/>
      </c>
      <c r="N455" s="80"/>
      <c r="O455" s="121"/>
      <c r="P455" s="78"/>
      <c r="Q455" s="58"/>
      <c r="R455" s="58"/>
      <c r="S455" s="68"/>
      <c r="U455" s="16"/>
      <c r="V455" s="16"/>
      <c r="W455" s="16"/>
      <c r="X455" s="16"/>
    </row>
    <row r="456" spans="1:24" ht="15" thickTop="1" thickBot="1" x14ac:dyDescent="0.2">
      <c r="A456" s="64"/>
      <c r="B456" s="98" t="s">
        <v>18</v>
      </c>
      <c r="C456" s="99"/>
      <c r="D456" s="99"/>
      <c r="E456" s="99"/>
      <c r="F456" s="99"/>
      <c r="G456" s="99"/>
      <c r="H456" s="99"/>
      <c r="I456" s="99"/>
      <c r="J456" s="99"/>
      <c r="K456" s="99"/>
      <c r="L456" s="99"/>
      <c r="M456" s="99"/>
      <c r="N456" s="99"/>
      <c r="O456" s="100"/>
      <c r="P456" s="44" t="str">
        <f t="shared" ref="P456" si="2197">IF(AND($P450="",$P453=""),"",SUM($P450:$P453))</f>
        <v/>
      </c>
      <c r="Q456" s="45" t="str">
        <f t="shared" ref="Q456" si="2198">IF(AND(Q450="",Q453=""),"",SUM(Q450:Q453))</f>
        <v/>
      </c>
      <c r="R456" s="45" t="str">
        <f t="shared" ref="R456" si="2199">IF(AND($R450="",$R453=""),"",SUM($R450:$R453))</f>
        <v/>
      </c>
      <c r="S456" s="46" t="str">
        <f t="shared" ref="S456" si="2200">IF(AND($P456="",$Q456="",$R456=""),"",SUM($P456:$R456))</f>
        <v/>
      </c>
      <c r="T456" s="50">
        <v>64</v>
      </c>
      <c r="U456" s="51" t="str">
        <f t="shared" ref="U456" si="2201">P456</f>
        <v/>
      </c>
      <c r="V456" s="51" t="str">
        <f t="shared" ref="V456" si="2202">Q456</f>
        <v/>
      </c>
      <c r="W456" s="51" t="str">
        <f t="shared" ref="W456" si="2203">R456</f>
        <v/>
      </c>
      <c r="X456" s="51" t="str">
        <f t="shared" ref="X456" si="2204">S456</f>
        <v/>
      </c>
    </row>
    <row r="457" spans="1:24" ht="14.25" thickBot="1" x14ac:dyDescent="0.2">
      <c r="A457" s="62" t="str" cm="1">
        <f t="array" aca="1" ref="A457" ca="1">IF($B457="","",IF(ISNUMBER(OFFSET(INDIRECT(ADDRESS(ROW(),COLUMN())),-7,0)),OFFSET(INDIRECT(ADDRESS(ROW(),COLUMN())),-7,0)+1,1))</f>
        <v/>
      </c>
      <c r="B457" s="88"/>
      <c r="C457" s="31"/>
      <c r="D457" s="20" t="s">
        <v>30</v>
      </c>
      <c r="E457" s="69" t="s">
        <v>29</v>
      </c>
      <c r="F457" s="21" t="s">
        <v>1</v>
      </c>
      <c r="G457" s="25"/>
      <c r="H457" s="54" t="str">
        <f t="shared" ref="H457" si="2205">IF($G457="","",IF($E457=1,ROUNDDOWN($G457*7.4/1000,0),ROUNDDOWN($G457*6/1000,0)))</f>
        <v/>
      </c>
      <c r="I457" s="55"/>
      <c r="J457" s="54" t="str">
        <f t="shared" ref="J457" si="2206">IF($G457="","",ROUNDDOWN($G457*2/1000,0))</f>
        <v/>
      </c>
      <c r="K457" s="55"/>
      <c r="L457" s="54" t="str">
        <f t="shared" ref="L457" si="2207">IF(G457="","",ROUNDDOWN($G457*2/1000,0))</f>
        <v/>
      </c>
      <c r="M457" s="123"/>
      <c r="N457" s="79" t="str">
        <f t="shared" ref="N457" si="2208">IF(AND($C457="",$C459=""),"",ABS($C457-$C459)+1)</f>
        <v/>
      </c>
      <c r="O457" s="81" t="str">
        <f t="shared" ref="O457" si="2209">REPLACE($O$7,1,2,"差１")</f>
        <v>差１</v>
      </c>
      <c r="P457" s="72" t="str">
        <f t="shared" ref="P457" si="2210">IF($I459="","",$I459*$N457)</f>
        <v/>
      </c>
      <c r="Q457" s="56" t="str">
        <f t="shared" ref="Q457" si="2211">IF($K459="","",$K459*$N457)</f>
        <v/>
      </c>
      <c r="R457" s="56" t="str">
        <f t="shared" ref="R457" si="2212">IF($M459="","",$M459*$N457)</f>
        <v/>
      </c>
      <c r="S457" s="67"/>
      <c r="U457" s="16"/>
      <c r="V457" s="16"/>
      <c r="W457" s="16"/>
      <c r="X457" s="16"/>
    </row>
    <row r="458" spans="1:24" ht="14.25" thickBot="1" x14ac:dyDescent="0.2">
      <c r="A458" s="63"/>
      <c r="B458" s="88"/>
      <c r="C458" s="75" t="s">
        <v>11</v>
      </c>
      <c r="D458" s="76"/>
      <c r="E458" s="70"/>
      <c r="F458" s="33" t="s">
        <v>2</v>
      </c>
      <c r="G458" s="26"/>
      <c r="H458" s="59" t="str">
        <f t="shared" ref="H458" si="2213">IF($G458="","",IF($E457=1,ROUNDDOWN($G458*7.4/1000,0),ROUNDDOWN($G458*6/1000,0)))</f>
        <v/>
      </c>
      <c r="I458" s="60"/>
      <c r="J458" s="59" t="str">
        <f t="shared" ref="J458" si="2214">IF(G458="","",ROUNDDOWN(G458*2/1000,0))</f>
        <v/>
      </c>
      <c r="K458" s="60"/>
      <c r="L458" s="59" t="str">
        <f t="shared" ref="L458" si="2215">IF($G458="","",ROUNDDOWN($G458*2/1000,0))</f>
        <v/>
      </c>
      <c r="M458" s="61"/>
      <c r="N458" s="80"/>
      <c r="O458" s="81"/>
      <c r="P458" s="73"/>
      <c r="Q458" s="57"/>
      <c r="R458" s="57"/>
      <c r="S458" s="67"/>
      <c r="U458" s="16"/>
      <c r="V458" s="16"/>
      <c r="W458" s="16"/>
      <c r="X458" s="16"/>
    </row>
    <row r="459" spans="1:24" ht="14.25" thickBot="1" x14ac:dyDescent="0.2">
      <c r="A459" s="63"/>
      <c r="B459" s="88"/>
      <c r="C459" s="34"/>
      <c r="D459" s="22" t="s">
        <v>30</v>
      </c>
      <c r="E459" s="71"/>
      <c r="F459" s="23" t="str">
        <f t="shared" ref="F459" si="2216">$O$9</f>
        <v>差１</v>
      </c>
      <c r="G459" s="7" t="str">
        <f t="shared" ref="G459" si="2217">IF(AND($G457="",$G458="",""),"",$G457-$G458)</f>
        <v/>
      </c>
      <c r="H459" s="8" t="s">
        <v>4</v>
      </c>
      <c r="I459" s="9" t="str">
        <f t="shared" ref="I459" si="2218">IF(AND($H457="",$H458=""),"",$H457-$H458)</f>
        <v/>
      </c>
      <c r="J459" s="8" t="s">
        <v>5</v>
      </c>
      <c r="K459" s="9" t="str">
        <f t="shared" ref="K459" si="2219">IF(AND($J457="",$J458=""),"",$J457-$J458)</f>
        <v/>
      </c>
      <c r="L459" s="10" t="s">
        <v>6</v>
      </c>
      <c r="M459" s="7" t="str">
        <f t="shared" ref="M459" si="2220">IF(AND($L457="",$L458=""),"",$L457-$L458)</f>
        <v/>
      </c>
      <c r="N459" s="122"/>
      <c r="O459" s="81"/>
      <c r="P459" s="74"/>
      <c r="Q459" s="58"/>
      <c r="R459" s="58"/>
      <c r="S459" s="67"/>
      <c r="U459" s="16"/>
      <c r="V459" s="16"/>
      <c r="W459" s="16"/>
      <c r="X459" s="16"/>
    </row>
    <row r="460" spans="1:24" ht="14.25" thickBot="1" x14ac:dyDescent="0.2">
      <c r="A460" s="63"/>
      <c r="B460" s="89"/>
      <c r="C460" s="31"/>
      <c r="D460" s="20" t="s">
        <v>30</v>
      </c>
      <c r="E460" s="69"/>
      <c r="F460" s="24" t="s">
        <v>1</v>
      </c>
      <c r="G460" s="26"/>
      <c r="H460" s="117" t="str">
        <f t="shared" ref="H460" si="2221">IF($G460="","",IF($E460=1,ROUNDDOWN($G460*7.4/1000,0),ROUNDDOWN($G460*6/1000,0)))</f>
        <v/>
      </c>
      <c r="I460" s="118"/>
      <c r="J460" s="117" t="str">
        <f t="shared" ref="J460:J461" si="2222">IF($G460="","",ROUNDDOWN($G460*2/1000,0))</f>
        <v/>
      </c>
      <c r="K460" s="118"/>
      <c r="L460" s="117" t="str">
        <f t="shared" ref="L460:L461" si="2223">IF($G460="","",ROUNDDOWN($G460*2/1000,0))</f>
        <v/>
      </c>
      <c r="M460" s="119"/>
      <c r="N460" s="79" t="str">
        <f t="shared" ref="N460" si="2224">IF(AND($C460="",$C462=""),"",ABS($C460-$C462)+1)</f>
        <v/>
      </c>
      <c r="O460" s="120" t="str">
        <f t="shared" ref="O460" si="2225">REPLACE($O$7,1,2,"差２")</f>
        <v>差２</v>
      </c>
      <c r="P460" s="77" t="str">
        <f>IF($I462="","",$I462*$N460)</f>
        <v/>
      </c>
      <c r="Q460" s="56" t="str">
        <f>IF($K462="","",$K462*$N460)</f>
        <v/>
      </c>
      <c r="R460" s="56" t="str">
        <f>IF($M462="","",$M462*$N460)</f>
        <v/>
      </c>
      <c r="S460" s="67"/>
      <c r="U460" s="16"/>
      <c r="V460" s="16"/>
      <c r="W460" s="16"/>
      <c r="X460" s="16"/>
    </row>
    <row r="461" spans="1:24" ht="14.25" thickBot="1" x14ac:dyDescent="0.2">
      <c r="A461" s="63"/>
      <c r="B461" s="90"/>
      <c r="C461" s="75" t="s">
        <v>11</v>
      </c>
      <c r="D461" s="76"/>
      <c r="E461" s="70"/>
      <c r="F461" s="33" t="s">
        <v>2</v>
      </c>
      <c r="G461" s="26"/>
      <c r="H461" s="59" t="str">
        <f t="shared" ref="H461" si="2226">IF($G460="","",IF($E460=1,ROUNDDOWN($G461*7.4/1000,0),ROUNDDOWN($G461*6/1000,0)))</f>
        <v/>
      </c>
      <c r="I461" s="60"/>
      <c r="J461" s="59" t="str">
        <f t="shared" si="2222"/>
        <v/>
      </c>
      <c r="K461" s="60"/>
      <c r="L461" s="59" t="str">
        <f t="shared" si="2223"/>
        <v/>
      </c>
      <c r="M461" s="61"/>
      <c r="N461" s="80"/>
      <c r="O461" s="120"/>
      <c r="P461" s="78"/>
      <c r="Q461" s="57"/>
      <c r="R461" s="57"/>
      <c r="S461" s="67"/>
      <c r="U461" s="16"/>
      <c r="V461" s="16"/>
      <c r="W461" s="16"/>
      <c r="X461" s="16"/>
    </row>
    <row r="462" spans="1:24" ht="14.25" thickBot="1" x14ac:dyDescent="0.2">
      <c r="A462" s="63"/>
      <c r="B462" s="90"/>
      <c r="C462" s="37"/>
      <c r="D462" s="38" t="s">
        <v>30</v>
      </c>
      <c r="E462" s="71"/>
      <c r="F462" s="39" t="str">
        <f t="shared" ref="F462" si="2227">$O$12</f>
        <v>差２</v>
      </c>
      <c r="G462" s="40" t="str">
        <f t="shared" ref="G462" si="2228">IF(AND($G460="",$G461=""),"",$G460-$G461)</f>
        <v/>
      </c>
      <c r="H462" s="41" t="s">
        <v>4</v>
      </c>
      <c r="I462" s="42" t="str">
        <f t="shared" ref="I462" si="2229">IF(AND($H460="",$H461=""),"",$H460-$H461)</f>
        <v/>
      </c>
      <c r="J462" s="41" t="s">
        <v>5</v>
      </c>
      <c r="K462" s="42" t="str">
        <f t="shared" ref="K462" si="2230">IF(AND($J460="",$J461=""),"",$J460-$J461)</f>
        <v/>
      </c>
      <c r="L462" s="43" t="s">
        <v>6</v>
      </c>
      <c r="M462" s="40" t="str">
        <f t="shared" ref="M462" si="2231">IF(AND($L460="",$L461=""),"",$L460-$L461)</f>
        <v/>
      </c>
      <c r="N462" s="80"/>
      <c r="O462" s="121"/>
      <c r="P462" s="78"/>
      <c r="Q462" s="58"/>
      <c r="R462" s="58"/>
      <c r="S462" s="68"/>
      <c r="U462" s="16"/>
      <c r="V462" s="16"/>
      <c r="W462" s="16"/>
      <c r="X462" s="16"/>
    </row>
    <row r="463" spans="1:24" ht="15" thickTop="1" thickBot="1" x14ac:dyDescent="0.2">
      <c r="A463" s="64"/>
      <c r="B463" s="98" t="s">
        <v>18</v>
      </c>
      <c r="C463" s="99"/>
      <c r="D463" s="99"/>
      <c r="E463" s="99"/>
      <c r="F463" s="99"/>
      <c r="G463" s="99"/>
      <c r="H463" s="99"/>
      <c r="I463" s="99"/>
      <c r="J463" s="99"/>
      <c r="K463" s="99"/>
      <c r="L463" s="99"/>
      <c r="M463" s="99"/>
      <c r="N463" s="99"/>
      <c r="O463" s="100"/>
      <c r="P463" s="44" t="str">
        <f t="shared" ref="P463" si="2232">IF(AND($P457="",$P460=""),"",SUM($P457:$P460))</f>
        <v/>
      </c>
      <c r="Q463" s="45" t="str">
        <f t="shared" ref="Q463" si="2233">IF(AND(Q457="",Q460=""),"",SUM(Q457:Q460))</f>
        <v/>
      </c>
      <c r="R463" s="45" t="str">
        <f t="shared" ref="R463" si="2234">IF(AND($R457="",$R460=""),"",SUM($R457:$R460))</f>
        <v/>
      </c>
      <c r="S463" s="46" t="str">
        <f t="shared" ref="S463" si="2235">IF(AND($P463="",$Q463="",$R463=""),"",SUM($P463:$R463))</f>
        <v/>
      </c>
      <c r="T463" s="50">
        <v>65</v>
      </c>
      <c r="U463" s="51" t="str">
        <f t="shared" ref="U463" si="2236">P463</f>
        <v/>
      </c>
      <c r="V463" s="51" t="str">
        <f t="shared" ref="V463" si="2237">Q463</f>
        <v/>
      </c>
      <c r="W463" s="51" t="str">
        <f t="shared" ref="W463" si="2238">R463</f>
        <v/>
      </c>
      <c r="X463" s="51" t="str">
        <f t="shared" ref="X463" si="2239">S463</f>
        <v/>
      </c>
    </row>
    <row r="464" spans="1:24" ht="14.25" thickBot="1" x14ac:dyDescent="0.2">
      <c r="A464" s="62" t="str" cm="1">
        <f t="array" aca="1" ref="A464" ca="1">IF($B464="","",IF(ISNUMBER(OFFSET(INDIRECT(ADDRESS(ROW(),COLUMN())),-7,0)),OFFSET(INDIRECT(ADDRESS(ROW(),COLUMN())),-7,0)+1,1))</f>
        <v/>
      </c>
      <c r="B464" s="88"/>
      <c r="C464" s="31"/>
      <c r="D464" s="20" t="s">
        <v>30</v>
      </c>
      <c r="E464" s="69" t="s">
        <v>29</v>
      </c>
      <c r="F464" s="21" t="s">
        <v>1</v>
      </c>
      <c r="G464" s="25"/>
      <c r="H464" s="54" t="str">
        <f t="shared" ref="H464" si="2240">IF($G464="","",IF($E464=1,ROUNDDOWN($G464*7.4/1000,0),ROUNDDOWN($G464*6/1000,0)))</f>
        <v/>
      </c>
      <c r="I464" s="55"/>
      <c r="J464" s="54" t="str">
        <f t="shared" ref="J464" si="2241">IF($G464="","",ROUNDDOWN($G464*2/1000,0))</f>
        <v/>
      </c>
      <c r="K464" s="55"/>
      <c r="L464" s="54" t="str">
        <f t="shared" ref="L464" si="2242">IF(G464="","",ROUNDDOWN($G464*2/1000,0))</f>
        <v/>
      </c>
      <c r="M464" s="123"/>
      <c r="N464" s="79" t="str">
        <f t="shared" ref="N464" si="2243">IF(AND($C464="",$C466=""),"",ABS($C464-$C466)+1)</f>
        <v/>
      </c>
      <c r="O464" s="81" t="str">
        <f t="shared" ref="O464" si="2244">REPLACE($O$7,1,2,"差１")</f>
        <v>差１</v>
      </c>
      <c r="P464" s="72" t="str">
        <f t="shared" ref="P464" si="2245">IF($I466="","",$I466*$N464)</f>
        <v/>
      </c>
      <c r="Q464" s="56" t="str">
        <f t="shared" ref="Q464" si="2246">IF($K466="","",$K466*$N464)</f>
        <v/>
      </c>
      <c r="R464" s="56" t="str">
        <f t="shared" ref="R464" si="2247">IF($M466="","",$M466*$N464)</f>
        <v/>
      </c>
      <c r="S464" s="67"/>
      <c r="U464" s="16"/>
      <c r="V464" s="16"/>
      <c r="W464" s="16"/>
      <c r="X464" s="16"/>
    </row>
    <row r="465" spans="1:24" ht="14.25" thickBot="1" x14ac:dyDescent="0.2">
      <c r="A465" s="63"/>
      <c r="B465" s="88"/>
      <c r="C465" s="75" t="s">
        <v>11</v>
      </c>
      <c r="D465" s="76"/>
      <c r="E465" s="70"/>
      <c r="F465" s="33" t="s">
        <v>2</v>
      </c>
      <c r="G465" s="26"/>
      <c r="H465" s="59" t="str">
        <f t="shared" ref="H465" si="2248">IF($G465="","",IF($E464=1,ROUNDDOWN($G465*7.4/1000,0),ROUNDDOWN($G465*6/1000,0)))</f>
        <v/>
      </c>
      <c r="I465" s="60"/>
      <c r="J465" s="59" t="str">
        <f t="shared" ref="J465" si="2249">IF(G465="","",ROUNDDOWN(G465*2/1000,0))</f>
        <v/>
      </c>
      <c r="K465" s="60"/>
      <c r="L465" s="59" t="str">
        <f t="shared" ref="L465" si="2250">IF($G465="","",ROUNDDOWN($G465*2/1000,0))</f>
        <v/>
      </c>
      <c r="M465" s="61"/>
      <c r="N465" s="80"/>
      <c r="O465" s="81"/>
      <c r="P465" s="73"/>
      <c r="Q465" s="57"/>
      <c r="R465" s="57"/>
      <c r="S465" s="67"/>
      <c r="U465" s="16"/>
      <c r="V465" s="16"/>
      <c r="W465" s="16"/>
      <c r="X465" s="16"/>
    </row>
    <row r="466" spans="1:24" ht="14.25" thickBot="1" x14ac:dyDescent="0.2">
      <c r="A466" s="63"/>
      <c r="B466" s="88"/>
      <c r="C466" s="34"/>
      <c r="D466" s="22" t="s">
        <v>30</v>
      </c>
      <c r="E466" s="71"/>
      <c r="F466" s="23" t="str">
        <f t="shared" ref="F466" si="2251">$O$9</f>
        <v>差１</v>
      </c>
      <c r="G466" s="7" t="str">
        <f t="shared" ref="G466" si="2252">IF(AND($G464="",$G465="",""),"",$G464-$G465)</f>
        <v/>
      </c>
      <c r="H466" s="8" t="s">
        <v>4</v>
      </c>
      <c r="I466" s="9" t="str">
        <f t="shared" ref="I466" si="2253">IF(AND($H464="",$H465=""),"",$H464-$H465)</f>
        <v/>
      </c>
      <c r="J466" s="8" t="s">
        <v>5</v>
      </c>
      <c r="K466" s="9" t="str">
        <f t="shared" ref="K466" si="2254">IF(AND($J464="",$J465=""),"",$J464-$J465)</f>
        <v/>
      </c>
      <c r="L466" s="10" t="s">
        <v>6</v>
      </c>
      <c r="M466" s="7" t="str">
        <f t="shared" ref="M466" si="2255">IF(AND($L464="",$L465=""),"",$L464-$L465)</f>
        <v/>
      </c>
      <c r="N466" s="122"/>
      <c r="O466" s="81"/>
      <c r="P466" s="74"/>
      <c r="Q466" s="58"/>
      <c r="R466" s="58"/>
      <c r="S466" s="67"/>
      <c r="U466" s="16"/>
      <c r="V466" s="16"/>
      <c r="W466" s="16"/>
      <c r="X466" s="16"/>
    </row>
    <row r="467" spans="1:24" ht="14.25" thickBot="1" x14ac:dyDescent="0.2">
      <c r="A467" s="63"/>
      <c r="B467" s="89"/>
      <c r="C467" s="31"/>
      <c r="D467" s="20" t="s">
        <v>30</v>
      </c>
      <c r="E467" s="69"/>
      <c r="F467" s="24" t="s">
        <v>1</v>
      </c>
      <c r="G467" s="26"/>
      <c r="H467" s="117" t="str">
        <f t="shared" ref="H467" si="2256">IF($G467="","",IF($E467=1,ROUNDDOWN($G467*7.4/1000,0),ROUNDDOWN($G467*6/1000,0)))</f>
        <v/>
      </c>
      <c r="I467" s="118"/>
      <c r="J467" s="117" t="str">
        <f t="shared" ref="J467:J468" si="2257">IF($G467="","",ROUNDDOWN($G467*2/1000,0))</f>
        <v/>
      </c>
      <c r="K467" s="118"/>
      <c r="L467" s="117" t="str">
        <f t="shared" ref="L467:L468" si="2258">IF($G467="","",ROUNDDOWN($G467*2/1000,0))</f>
        <v/>
      </c>
      <c r="M467" s="119"/>
      <c r="N467" s="79" t="str">
        <f t="shared" ref="N467" si="2259">IF(AND($C467="",$C469=""),"",ABS($C467-$C469)+1)</f>
        <v/>
      </c>
      <c r="O467" s="120" t="str">
        <f t="shared" ref="O467" si="2260">REPLACE($O$7,1,2,"差２")</f>
        <v>差２</v>
      </c>
      <c r="P467" s="77" t="str">
        <f>IF($I469="","",$I469*$N467)</f>
        <v/>
      </c>
      <c r="Q467" s="56" t="str">
        <f>IF($K469="","",$K469*$N467)</f>
        <v/>
      </c>
      <c r="R467" s="56" t="str">
        <f>IF($M469="","",$M469*$N467)</f>
        <v/>
      </c>
      <c r="S467" s="67"/>
      <c r="U467" s="16"/>
      <c r="V467" s="16"/>
      <c r="W467" s="16"/>
      <c r="X467" s="16"/>
    </row>
    <row r="468" spans="1:24" ht="14.25" thickBot="1" x14ac:dyDescent="0.2">
      <c r="A468" s="63"/>
      <c r="B468" s="90"/>
      <c r="C468" s="75" t="s">
        <v>11</v>
      </c>
      <c r="D468" s="76"/>
      <c r="E468" s="70"/>
      <c r="F468" s="33" t="s">
        <v>2</v>
      </c>
      <c r="G468" s="26"/>
      <c r="H468" s="59" t="str">
        <f t="shared" ref="H468" si="2261">IF($G467="","",IF($E467=1,ROUNDDOWN($G468*7.4/1000,0),ROUNDDOWN($G468*6/1000,0)))</f>
        <v/>
      </c>
      <c r="I468" s="60"/>
      <c r="J468" s="59" t="str">
        <f t="shared" si="2257"/>
        <v/>
      </c>
      <c r="K468" s="60"/>
      <c r="L468" s="59" t="str">
        <f t="shared" si="2258"/>
        <v/>
      </c>
      <c r="M468" s="61"/>
      <c r="N468" s="80"/>
      <c r="O468" s="120"/>
      <c r="P468" s="78"/>
      <c r="Q468" s="57"/>
      <c r="R468" s="57"/>
      <c r="S468" s="67"/>
      <c r="U468" s="16"/>
      <c r="V468" s="16"/>
      <c r="W468" s="16"/>
      <c r="X468" s="16"/>
    </row>
    <row r="469" spans="1:24" ht="14.25" thickBot="1" x14ac:dyDescent="0.2">
      <c r="A469" s="63"/>
      <c r="B469" s="90"/>
      <c r="C469" s="37"/>
      <c r="D469" s="38" t="s">
        <v>30</v>
      </c>
      <c r="E469" s="71"/>
      <c r="F469" s="39" t="str">
        <f t="shared" ref="F469" si="2262">$O$12</f>
        <v>差２</v>
      </c>
      <c r="G469" s="40" t="str">
        <f t="shared" ref="G469" si="2263">IF(AND($G467="",$G468=""),"",$G467-$G468)</f>
        <v/>
      </c>
      <c r="H469" s="41" t="s">
        <v>4</v>
      </c>
      <c r="I469" s="42" t="str">
        <f t="shared" ref="I469" si="2264">IF(AND($H467="",$H468=""),"",$H467-$H468)</f>
        <v/>
      </c>
      <c r="J469" s="41" t="s">
        <v>5</v>
      </c>
      <c r="K469" s="42" t="str">
        <f t="shared" ref="K469" si="2265">IF(AND($J467="",$J468=""),"",$J467-$J468)</f>
        <v/>
      </c>
      <c r="L469" s="43" t="s">
        <v>6</v>
      </c>
      <c r="M469" s="40" t="str">
        <f t="shared" ref="M469" si="2266">IF(AND($L467="",$L468=""),"",$L467-$L468)</f>
        <v/>
      </c>
      <c r="N469" s="80"/>
      <c r="O469" s="121"/>
      <c r="P469" s="78"/>
      <c r="Q469" s="58"/>
      <c r="R469" s="58"/>
      <c r="S469" s="68"/>
      <c r="U469" s="16"/>
      <c r="V469" s="16"/>
      <c r="W469" s="16"/>
      <c r="X469" s="16"/>
    </row>
    <row r="470" spans="1:24" ht="15" thickTop="1" thickBot="1" x14ac:dyDescent="0.2">
      <c r="A470" s="64"/>
      <c r="B470" s="98" t="s">
        <v>18</v>
      </c>
      <c r="C470" s="99"/>
      <c r="D470" s="99"/>
      <c r="E470" s="99"/>
      <c r="F470" s="99"/>
      <c r="G470" s="99"/>
      <c r="H470" s="99"/>
      <c r="I470" s="99"/>
      <c r="J470" s="99"/>
      <c r="K470" s="99"/>
      <c r="L470" s="99"/>
      <c r="M470" s="99"/>
      <c r="N470" s="99"/>
      <c r="O470" s="100"/>
      <c r="P470" s="44" t="str">
        <f t="shared" ref="P470" si="2267">IF(AND($P464="",$P467=""),"",SUM($P464:$P467))</f>
        <v/>
      </c>
      <c r="Q470" s="45" t="str">
        <f t="shared" ref="Q470" si="2268">IF(AND(Q464="",Q467=""),"",SUM(Q464:Q467))</f>
        <v/>
      </c>
      <c r="R470" s="45" t="str">
        <f t="shared" ref="R470" si="2269">IF(AND($R464="",$R467=""),"",SUM($R464:$R467))</f>
        <v/>
      </c>
      <c r="S470" s="46" t="str">
        <f t="shared" ref="S470" si="2270">IF(AND($P470="",$Q470="",$R470=""),"",SUM($P470:$R470))</f>
        <v/>
      </c>
      <c r="T470" s="50">
        <v>66</v>
      </c>
      <c r="U470" s="51" t="str">
        <f t="shared" ref="U470" si="2271">P470</f>
        <v/>
      </c>
      <c r="V470" s="51" t="str">
        <f t="shared" ref="V470" si="2272">Q470</f>
        <v/>
      </c>
      <c r="W470" s="51" t="str">
        <f t="shared" ref="W470" si="2273">R470</f>
        <v/>
      </c>
      <c r="X470" s="51" t="str">
        <f t="shared" ref="X470" si="2274">S470</f>
        <v/>
      </c>
    </row>
    <row r="471" spans="1:24" ht="14.25" thickBot="1" x14ac:dyDescent="0.2">
      <c r="A471" s="62" t="str" cm="1">
        <f t="array" aca="1" ref="A471" ca="1">IF($B471="","",IF(ISNUMBER(OFFSET(INDIRECT(ADDRESS(ROW(),COLUMN())),-7,0)),OFFSET(INDIRECT(ADDRESS(ROW(),COLUMN())),-7,0)+1,1))</f>
        <v/>
      </c>
      <c r="B471" s="88"/>
      <c r="C471" s="31"/>
      <c r="D471" s="20" t="s">
        <v>30</v>
      </c>
      <c r="E471" s="69" t="s">
        <v>29</v>
      </c>
      <c r="F471" s="21" t="s">
        <v>1</v>
      </c>
      <c r="G471" s="25"/>
      <c r="H471" s="54" t="str">
        <f t="shared" ref="H471" si="2275">IF($G471="","",IF($E471=1,ROUNDDOWN($G471*7.4/1000,0),ROUNDDOWN($G471*6/1000,0)))</f>
        <v/>
      </c>
      <c r="I471" s="55"/>
      <c r="J471" s="54" t="str">
        <f t="shared" ref="J471" si="2276">IF($G471="","",ROUNDDOWN($G471*2/1000,0))</f>
        <v/>
      </c>
      <c r="K471" s="55"/>
      <c r="L471" s="54" t="str">
        <f t="shared" ref="L471" si="2277">IF(G471="","",ROUNDDOWN($G471*2/1000,0))</f>
        <v/>
      </c>
      <c r="M471" s="123"/>
      <c r="N471" s="79" t="str">
        <f t="shared" ref="N471" si="2278">IF(AND($C471="",$C473=""),"",ABS($C471-$C473)+1)</f>
        <v/>
      </c>
      <c r="O471" s="81" t="str">
        <f t="shared" ref="O471" si="2279">REPLACE($O$7,1,2,"差１")</f>
        <v>差１</v>
      </c>
      <c r="P471" s="72" t="str">
        <f t="shared" ref="P471" si="2280">IF($I473="","",$I473*$N471)</f>
        <v/>
      </c>
      <c r="Q471" s="56" t="str">
        <f t="shared" ref="Q471" si="2281">IF($K473="","",$K473*$N471)</f>
        <v/>
      </c>
      <c r="R471" s="56" t="str">
        <f t="shared" ref="R471" si="2282">IF($M473="","",$M473*$N471)</f>
        <v/>
      </c>
      <c r="S471" s="67"/>
      <c r="U471" s="16"/>
      <c r="V471" s="16"/>
      <c r="W471" s="16"/>
      <c r="X471" s="16"/>
    </row>
    <row r="472" spans="1:24" ht="14.25" thickBot="1" x14ac:dyDescent="0.2">
      <c r="A472" s="63"/>
      <c r="B472" s="88"/>
      <c r="C472" s="75" t="s">
        <v>11</v>
      </c>
      <c r="D472" s="76"/>
      <c r="E472" s="70"/>
      <c r="F472" s="33" t="s">
        <v>2</v>
      </c>
      <c r="G472" s="26"/>
      <c r="H472" s="59" t="str">
        <f t="shared" ref="H472" si="2283">IF($G472="","",IF($E471=1,ROUNDDOWN($G472*7.4/1000,0),ROUNDDOWN($G472*6/1000,0)))</f>
        <v/>
      </c>
      <c r="I472" s="60"/>
      <c r="J472" s="59" t="str">
        <f t="shared" ref="J472" si="2284">IF(G472="","",ROUNDDOWN(G472*2/1000,0))</f>
        <v/>
      </c>
      <c r="K472" s="60"/>
      <c r="L472" s="59" t="str">
        <f t="shared" ref="L472" si="2285">IF($G472="","",ROUNDDOWN($G472*2/1000,0))</f>
        <v/>
      </c>
      <c r="M472" s="61"/>
      <c r="N472" s="80"/>
      <c r="O472" s="81"/>
      <c r="P472" s="73"/>
      <c r="Q472" s="57"/>
      <c r="R472" s="57"/>
      <c r="S472" s="67"/>
      <c r="U472" s="16"/>
      <c r="V472" s="16"/>
      <c r="W472" s="16"/>
      <c r="X472" s="16"/>
    </row>
    <row r="473" spans="1:24" ht="14.25" thickBot="1" x14ac:dyDescent="0.2">
      <c r="A473" s="63"/>
      <c r="B473" s="88"/>
      <c r="C473" s="34"/>
      <c r="D473" s="22" t="s">
        <v>30</v>
      </c>
      <c r="E473" s="71"/>
      <c r="F473" s="23" t="str">
        <f t="shared" ref="F473" si="2286">$O$9</f>
        <v>差１</v>
      </c>
      <c r="G473" s="7" t="str">
        <f t="shared" ref="G473" si="2287">IF(AND($G471="",$G472="",""),"",$G471-$G472)</f>
        <v/>
      </c>
      <c r="H473" s="8" t="s">
        <v>4</v>
      </c>
      <c r="I473" s="9" t="str">
        <f t="shared" ref="I473" si="2288">IF(AND($H471="",$H472=""),"",$H471-$H472)</f>
        <v/>
      </c>
      <c r="J473" s="8" t="s">
        <v>5</v>
      </c>
      <c r="K473" s="9" t="str">
        <f t="shared" ref="K473" si="2289">IF(AND($J471="",$J472=""),"",$J471-$J472)</f>
        <v/>
      </c>
      <c r="L473" s="10" t="s">
        <v>6</v>
      </c>
      <c r="M473" s="7" t="str">
        <f t="shared" ref="M473" si="2290">IF(AND($L471="",$L472=""),"",$L471-$L472)</f>
        <v/>
      </c>
      <c r="N473" s="122"/>
      <c r="O473" s="81"/>
      <c r="P473" s="74"/>
      <c r="Q473" s="58"/>
      <c r="R473" s="58"/>
      <c r="S473" s="67"/>
      <c r="U473" s="16"/>
      <c r="V473" s="16"/>
      <c r="W473" s="16"/>
      <c r="X473" s="16"/>
    </row>
    <row r="474" spans="1:24" ht="14.25" thickBot="1" x14ac:dyDescent="0.2">
      <c r="A474" s="63"/>
      <c r="B474" s="89"/>
      <c r="C474" s="31"/>
      <c r="D474" s="20" t="s">
        <v>30</v>
      </c>
      <c r="E474" s="69"/>
      <c r="F474" s="24" t="s">
        <v>1</v>
      </c>
      <c r="G474" s="26"/>
      <c r="H474" s="117" t="str">
        <f t="shared" ref="H474" si="2291">IF($G474="","",IF($E474=1,ROUNDDOWN($G474*7.4/1000,0),ROUNDDOWN($G474*6/1000,0)))</f>
        <v/>
      </c>
      <c r="I474" s="118"/>
      <c r="J474" s="117" t="str">
        <f t="shared" ref="J474:J475" si="2292">IF($G474="","",ROUNDDOWN($G474*2/1000,0))</f>
        <v/>
      </c>
      <c r="K474" s="118"/>
      <c r="L474" s="117" t="str">
        <f t="shared" ref="L474:L475" si="2293">IF($G474="","",ROUNDDOWN($G474*2/1000,0))</f>
        <v/>
      </c>
      <c r="M474" s="119"/>
      <c r="N474" s="79" t="str">
        <f t="shared" ref="N474" si="2294">IF(AND($C474="",$C476=""),"",ABS($C474-$C476)+1)</f>
        <v/>
      </c>
      <c r="O474" s="120" t="str">
        <f t="shared" ref="O474" si="2295">REPLACE($O$7,1,2,"差２")</f>
        <v>差２</v>
      </c>
      <c r="P474" s="77" t="str">
        <f>IF($I476="","",$I476*$N474)</f>
        <v/>
      </c>
      <c r="Q474" s="56" t="str">
        <f>IF($K476="","",$K476*$N474)</f>
        <v/>
      </c>
      <c r="R474" s="56" t="str">
        <f>IF($M476="","",$M476*$N474)</f>
        <v/>
      </c>
      <c r="S474" s="67"/>
      <c r="U474" s="16"/>
      <c r="V474" s="16"/>
      <c r="W474" s="16"/>
      <c r="X474" s="16"/>
    </row>
    <row r="475" spans="1:24" ht="14.25" thickBot="1" x14ac:dyDescent="0.2">
      <c r="A475" s="63"/>
      <c r="B475" s="90"/>
      <c r="C475" s="75" t="s">
        <v>11</v>
      </c>
      <c r="D475" s="76"/>
      <c r="E475" s="70"/>
      <c r="F475" s="33" t="s">
        <v>2</v>
      </c>
      <c r="G475" s="26"/>
      <c r="H475" s="59" t="str">
        <f t="shared" ref="H475" si="2296">IF($G474="","",IF($E474=1,ROUNDDOWN($G475*7.4/1000,0),ROUNDDOWN($G475*6/1000,0)))</f>
        <v/>
      </c>
      <c r="I475" s="60"/>
      <c r="J475" s="59" t="str">
        <f t="shared" si="2292"/>
        <v/>
      </c>
      <c r="K475" s="60"/>
      <c r="L475" s="59" t="str">
        <f t="shared" si="2293"/>
        <v/>
      </c>
      <c r="M475" s="61"/>
      <c r="N475" s="80"/>
      <c r="O475" s="120"/>
      <c r="P475" s="78"/>
      <c r="Q475" s="57"/>
      <c r="R475" s="57"/>
      <c r="S475" s="67"/>
      <c r="U475" s="16"/>
      <c r="V475" s="16"/>
      <c r="W475" s="16"/>
      <c r="X475" s="16"/>
    </row>
    <row r="476" spans="1:24" ht="14.25" thickBot="1" x14ac:dyDescent="0.2">
      <c r="A476" s="63"/>
      <c r="B476" s="90"/>
      <c r="C476" s="37"/>
      <c r="D476" s="38" t="s">
        <v>30</v>
      </c>
      <c r="E476" s="71"/>
      <c r="F476" s="39" t="str">
        <f t="shared" ref="F476" si="2297">$O$12</f>
        <v>差２</v>
      </c>
      <c r="G476" s="40" t="str">
        <f t="shared" ref="G476" si="2298">IF(AND($G474="",$G475=""),"",$G474-$G475)</f>
        <v/>
      </c>
      <c r="H476" s="41" t="s">
        <v>4</v>
      </c>
      <c r="I476" s="42" t="str">
        <f t="shared" ref="I476" si="2299">IF(AND($H474="",$H475=""),"",$H474-$H475)</f>
        <v/>
      </c>
      <c r="J476" s="41" t="s">
        <v>5</v>
      </c>
      <c r="K476" s="42" t="str">
        <f t="shared" ref="K476" si="2300">IF(AND($J474="",$J475=""),"",$J474-$J475)</f>
        <v/>
      </c>
      <c r="L476" s="43" t="s">
        <v>6</v>
      </c>
      <c r="M476" s="40" t="str">
        <f t="shared" ref="M476" si="2301">IF(AND($L474="",$L475=""),"",$L474-$L475)</f>
        <v/>
      </c>
      <c r="N476" s="80"/>
      <c r="O476" s="121"/>
      <c r="P476" s="78"/>
      <c r="Q476" s="58"/>
      <c r="R476" s="58"/>
      <c r="S476" s="68"/>
      <c r="U476" s="16"/>
      <c r="V476" s="16"/>
      <c r="W476" s="16"/>
      <c r="X476" s="16"/>
    </row>
    <row r="477" spans="1:24" ht="15" thickTop="1" thickBot="1" x14ac:dyDescent="0.2">
      <c r="A477" s="64"/>
      <c r="B477" s="98" t="s">
        <v>18</v>
      </c>
      <c r="C477" s="99"/>
      <c r="D477" s="99"/>
      <c r="E477" s="99"/>
      <c r="F477" s="99"/>
      <c r="G477" s="99"/>
      <c r="H477" s="99"/>
      <c r="I477" s="99"/>
      <c r="J477" s="99"/>
      <c r="K477" s="99"/>
      <c r="L477" s="99"/>
      <c r="M477" s="99"/>
      <c r="N477" s="99"/>
      <c r="O477" s="100"/>
      <c r="P477" s="44" t="str">
        <f t="shared" ref="P477" si="2302">IF(AND($P471="",$P474=""),"",SUM($P471:$P474))</f>
        <v/>
      </c>
      <c r="Q477" s="45" t="str">
        <f t="shared" ref="Q477" si="2303">IF(AND(Q471="",Q474=""),"",SUM(Q471:Q474))</f>
        <v/>
      </c>
      <c r="R477" s="45" t="str">
        <f t="shared" ref="R477" si="2304">IF(AND($R471="",$R474=""),"",SUM($R471:$R474))</f>
        <v/>
      </c>
      <c r="S477" s="46" t="str">
        <f t="shared" ref="S477" si="2305">IF(AND($P477="",$Q477="",$R477=""),"",SUM($P477:$R477))</f>
        <v/>
      </c>
      <c r="T477" s="50">
        <v>67</v>
      </c>
      <c r="U477" s="51" t="str">
        <f t="shared" ref="U477" si="2306">P477</f>
        <v/>
      </c>
      <c r="V477" s="51" t="str">
        <f t="shared" ref="V477" si="2307">Q477</f>
        <v/>
      </c>
      <c r="W477" s="51" t="str">
        <f t="shared" ref="W477" si="2308">R477</f>
        <v/>
      </c>
      <c r="X477" s="51" t="str">
        <f t="shared" ref="X477" si="2309">S477</f>
        <v/>
      </c>
    </row>
    <row r="478" spans="1:24" ht="14.25" thickBot="1" x14ac:dyDescent="0.2">
      <c r="A478" s="62" t="str" cm="1">
        <f t="array" aca="1" ref="A478" ca="1">IF($B478="","",IF(ISNUMBER(OFFSET(INDIRECT(ADDRESS(ROW(),COLUMN())),-7,0)),OFFSET(INDIRECT(ADDRESS(ROW(),COLUMN())),-7,0)+1,1))</f>
        <v/>
      </c>
      <c r="B478" s="88"/>
      <c r="C478" s="31"/>
      <c r="D478" s="20" t="s">
        <v>30</v>
      </c>
      <c r="E478" s="69" t="s">
        <v>29</v>
      </c>
      <c r="F478" s="21" t="s">
        <v>1</v>
      </c>
      <c r="G478" s="25"/>
      <c r="H478" s="54" t="str">
        <f t="shared" ref="H478" si="2310">IF($G478="","",IF($E478=1,ROUNDDOWN($G478*7.4/1000,0),ROUNDDOWN($G478*6/1000,0)))</f>
        <v/>
      </c>
      <c r="I478" s="55"/>
      <c r="J478" s="54" t="str">
        <f t="shared" ref="J478" si="2311">IF($G478="","",ROUNDDOWN($G478*2/1000,0))</f>
        <v/>
      </c>
      <c r="K478" s="55"/>
      <c r="L478" s="54" t="str">
        <f t="shared" ref="L478" si="2312">IF(G478="","",ROUNDDOWN($G478*2/1000,0))</f>
        <v/>
      </c>
      <c r="M478" s="123"/>
      <c r="N478" s="79" t="str">
        <f t="shared" ref="N478" si="2313">IF(AND($C478="",$C480=""),"",ABS($C478-$C480)+1)</f>
        <v/>
      </c>
      <c r="O478" s="81" t="str">
        <f t="shared" ref="O478" si="2314">REPLACE($O$7,1,2,"差１")</f>
        <v>差１</v>
      </c>
      <c r="P478" s="72" t="str">
        <f t="shared" ref="P478" si="2315">IF($I480="","",$I480*$N478)</f>
        <v/>
      </c>
      <c r="Q478" s="56" t="str">
        <f t="shared" ref="Q478" si="2316">IF($K480="","",$K480*$N478)</f>
        <v/>
      </c>
      <c r="R478" s="56" t="str">
        <f t="shared" ref="R478" si="2317">IF($M480="","",$M480*$N478)</f>
        <v/>
      </c>
      <c r="S478" s="67"/>
      <c r="U478" s="16"/>
      <c r="V478" s="16"/>
      <c r="W478" s="16"/>
      <c r="X478" s="16"/>
    </row>
    <row r="479" spans="1:24" ht="14.25" thickBot="1" x14ac:dyDescent="0.2">
      <c r="A479" s="63"/>
      <c r="B479" s="88"/>
      <c r="C479" s="75" t="s">
        <v>11</v>
      </c>
      <c r="D479" s="76"/>
      <c r="E479" s="70"/>
      <c r="F479" s="33" t="s">
        <v>2</v>
      </c>
      <c r="G479" s="26"/>
      <c r="H479" s="59" t="str">
        <f t="shared" ref="H479" si="2318">IF($G479="","",IF($E478=1,ROUNDDOWN($G479*7.4/1000,0),ROUNDDOWN($G479*6/1000,0)))</f>
        <v/>
      </c>
      <c r="I479" s="60"/>
      <c r="J479" s="59" t="str">
        <f t="shared" ref="J479" si="2319">IF(G479="","",ROUNDDOWN(G479*2/1000,0))</f>
        <v/>
      </c>
      <c r="K479" s="60"/>
      <c r="L479" s="59" t="str">
        <f t="shared" ref="L479" si="2320">IF($G479="","",ROUNDDOWN($G479*2/1000,0))</f>
        <v/>
      </c>
      <c r="M479" s="61"/>
      <c r="N479" s="80"/>
      <c r="O479" s="81"/>
      <c r="P479" s="73"/>
      <c r="Q479" s="57"/>
      <c r="R479" s="57"/>
      <c r="S479" s="67"/>
      <c r="U479" s="16"/>
      <c r="V479" s="16"/>
      <c r="W479" s="16"/>
      <c r="X479" s="16"/>
    </row>
    <row r="480" spans="1:24" ht="14.25" thickBot="1" x14ac:dyDescent="0.2">
      <c r="A480" s="63"/>
      <c r="B480" s="88"/>
      <c r="C480" s="34"/>
      <c r="D480" s="22" t="s">
        <v>30</v>
      </c>
      <c r="E480" s="71"/>
      <c r="F480" s="23" t="str">
        <f t="shared" ref="F480" si="2321">$O$9</f>
        <v>差１</v>
      </c>
      <c r="G480" s="7" t="str">
        <f t="shared" ref="G480" si="2322">IF(AND($G478="",$G479="",""),"",$G478-$G479)</f>
        <v/>
      </c>
      <c r="H480" s="8" t="s">
        <v>4</v>
      </c>
      <c r="I480" s="9" t="str">
        <f t="shared" ref="I480" si="2323">IF(AND($H478="",$H479=""),"",$H478-$H479)</f>
        <v/>
      </c>
      <c r="J480" s="8" t="s">
        <v>5</v>
      </c>
      <c r="K480" s="9" t="str">
        <f t="shared" ref="K480" si="2324">IF(AND($J478="",$J479=""),"",$J478-$J479)</f>
        <v/>
      </c>
      <c r="L480" s="10" t="s">
        <v>6</v>
      </c>
      <c r="M480" s="7" t="str">
        <f t="shared" ref="M480" si="2325">IF(AND($L478="",$L479=""),"",$L478-$L479)</f>
        <v/>
      </c>
      <c r="N480" s="122"/>
      <c r="O480" s="81"/>
      <c r="P480" s="74"/>
      <c r="Q480" s="58"/>
      <c r="R480" s="58"/>
      <c r="S480" s="67"/>
      <c r="U480" s="16"/>
      <c r="V480" s="16"/>
      <c r="W480" s="16"/>
      <c r="X480" s="16"/>
    </row>
    <row r="481" spans="1:24" ht="14.25" thickBot="1" x14ac:dyDescent="0.2">
      <c r="A481" s="63"/>
      <c r="B481" s="89"/>
      <c r="C481" s="31"/>
      <c r="D481" s="20" t="s">
        <v>30</v>
      </c>
      <c r="E481" s="69"/>
      <c r="F481" s="24" t="s">
        <v>1</v>
      </c>
      <c r="G481" s="26"/>
      <c r="H481" s="117" t="str">
        <f t="shared" ref="H481" si="2326">IF($G481="","",IF($E481=1,ROUNDDOWN($G481*7.4/1000,0),ROUNDDOWN($G481*6/1000,0)))</f>
        <v/>
      </c>
      <c r="I481" s="118"/>
      <c r="J481" s="117" t="str">
        <f t="shared" ref="J481:J482" si="2327">IF($G481="","",ROUNDDOWN($G481*2/1000,0))</f>
        <v/>
      </c>
      <c r="K481" s="118"/>
      <c r="L481" s="117" t="str">
        <f t="shared" ref="L481:L482" si="2328">IF($G481="","",ROUNDDOWN($G481*2/1000,0))</f>
        <v/>
      </c>
      <c r="M481" s="119"/>
      <c r="N481" s="79" t="str">
        <f t="shared" ref="N481" si="2329">IF(AND($C481="",$C483=""),"",ABS($C481-$C483)+1)</f>
        <v/>
      </c>
      <c r="O481" s="120" t="str">
        <f t="shared" ref="O481" si="2330">REPLACE($O$7,1,2,"差２")</f>
        <v>差２</v>
      </c>
      <c r="P481" s="77" t="str">
        <f>IF($I483="","",$I483*$N481)</f>
        <v/>
      </c>
      <c r="Q481" s="56" t="str">
        <f>IF($K483="","",$K483*$N481)</f>
        <v/>
      </c>
      <c r="R481" s="56" t="str">
        <f>IF($M483="","",$M483*$N481)</f>
        <v/>
      </c>
      <c r="S481" s="67"/>
      <c r="U481" s="16"/>
      <c r="V481" s="16"/>
      <c r="W481" s="16"/>
      <c r="X481" s="16"/>
    </row>
    <row r="482" spans="1:24" ht="14.25" thickBot="1" x14ac:dyDescent="0.2">
      <c r="A482" s="63"/>
      <c r="B482" s="90"/>
      <c r="C482" s="75" t="s">
        <v>11</v>
      </c>
      <c r="D482" s="76"/>
      <c r="E482" s="70"/>
      <c r="F482" s="33" t="s">
        <v>2</v>
      </c>
      <c r="G482" s="26"/>
      <c r="H482" s="59" t="str">
        <f t="shared" ref="H482" si="2331">IF($G481="","",IF($E481=1,ROUNDDOWN($G482*7.4/1000,0),ROUNDDOWN($G482*6/1000,0)))</f>
        <v/>
      </c>
      <c r="I482" s="60"/>
      <c r="J482" s="59" t="str">
        <f t="shared" si="2327"/>
        <v/>
      </c>
      <c r="K482" s="60"/>
      <c r="L482" s="59" t="str">
        <f t="shared" si="2328"/>
        <v/>
      </c>
      <c r="M482" s="61"/>
      <c r="N482" s="80"/>
      <c r="O482" s="120"/>
      <c r="P482" s="78"/>
      <c r="Q482" s="57"/>
      <c r="R482" s="57"/>
      <c r="S482" s="67"/>
      <c r="U482" s="16"/>
      <c r="V482" s="16"/>
      <c r="W482" s="16"/>
      <c r="X482" s="16"/>
    </row>
    <row r="483" spans="1:24" ht="14.25" thickBot="1" x14ac:dyDescent="0.2">
      <c r="A483" s="63"/>
      <c r="B483" s="90"/>
      <c r="C483" s="37"/>
      <c r="D483" s="38" t="s">
        <v>30</v>
      </c>
      <c r="E483" s="71"/>
      <c r="F483" s="39" t="str">
        <f t="shared" ref="F483" si="2332">$O$12</f>
        <v>差２</v>
      </c>
      <c r="G483" s="40" t="str">
        <f t="shared" ref="G483" si="2333">IF(AND($G481="",$G482=""),"",$G481-$G482)</f>
        <v/>
      </c>
      <c r="H483" s="41" t="s">
        <v>4</v>
      </c>
      <c r="I483" s="42" t="str">
        <f t="shared" ref="I483" si="2334">IF(AND($H481="",$H482=""),"",$H481-$H482)</f>
        <v/>
      </c>
      <c r="J483" s="41" t="s">
        <v>5</v>
      </c>
      <c r="K483" s="42" t="str">
        <f t="shared" ref="K483" si="2335">IF(AND($J481="",$J482=""),"",$J481-$J482)</f>
        <v/>
      </c>
      <c r="L483" s="43" t="s">
        <v>6</v>
      </c>
      <c r="M483" s="40" t="str">
        <f t="shared" ref="M483" si="2336">IF(AND($L481="",$L482=""),"",$L481-$L482)</f>
        <v/>
      </c>
      <c r="N483" s="80"/>
      <c r="O483" s="121"/>
      <c r="P483" s="78"/>
      <c r="Q483" s="58"/>
      <c r="R483" s="58"/>
      <c r="S483" s="68"/>
      <c r="U483" s="16"/>
      <c r="V483" s="16"/>
      <c r="W483" s="16"/>
      <c r="X483" s="16"/>
    </row>
    <row r="484" spans="1:24" ht="15" thickTop="1" thickBot="1" x14ac:dyDescent="0.2">
      <c r="A484" s="64"/>
      <c r="B484" s="98" t="s">
        <v>18</v>
      </c>
      <c r="C484" s="99"/>
      <c r="D484" s="99"/>
      <c r="E484" s="99"/>
      <c r="F484" s="99"/>
      <c r="G484" s="99"/>
      <c r="H484" s="99"/>
      <c r="I484" s="99"/>
      <c r="J484" s="99"/>
      <c r="K484" s="99"/>
      <c r="L484" s="99"/>
      <c r="M484" s="99"/>
      <c r="N484" s="99"/>
      <c r="O484" s="100"/>
      <c r="P484" s="44" t="str">
        <f t="shared" ref="P484" si="2337">IF(AND($P478="",$P481=""),"",SUM($P478:$P481))</f>
        <v/>
      </c>
      <c r="Q484" s="45" t="str">
        <f t="shared" ref="Q484" si="2338">IF(AND(Q478="",Q481=""),"",SUM(Q478:Q481))</f>
        <v/>
      </c>
      <c r="R484" s="45" t="str">
        <f t="shared" ref="R484" si="2339">IF(AND($R478="",$R481=""),"",SUM($R478:$R481))</f>
        <v/>
      </c>
      <c r="S484" s="46" t="str">
        <f t="shared" ref="S484" si="2340">IF(AND($P484="",$Q484="",$R484=""),"",SUM($P484:$R484))</f>
        <v/>
      </c>
      <c r="T484" s="50">
        <v>68</v>
      </c>
      <c r="U484" s="51" t="str">
        <f t="shared" ref="U484" si="2341">P484</f>
        <v/>
      </c>
      <c r="V484" s="51" t="str">
        <f t="shared" ref="V484" si="2342">Q484</f>
        <v/>
      </c>
      <c r="W484" s="51" t="str">
        <f t="shared" ref="W484" si="2343">R484</f>
        <v/>
      </c>
      <c r="X484" s="51" t="str">
        <f t="shared" ref="X484" si="2344">S484</f>
        <v/>
      </c>
    </row>
    <row r="485" spans="1:24" ht="14.25" thickBot="1" x14ac:dyDescent="0.2">
      <c r="A485" s="62" t="str" cm="1">
        <f t="array" aca="1" ref="A485" ca="1">IF($B485="","",IF(ISNUMBER(OFFSET(INDIRECT(ADDRESS(ROW(),COLUMN())),-7,0)),OFFSET(INDIRECT(ADDRESS(ROW(),COLUMN())),-7,0)+1,1))</f>
        <v/>
      </c>
      <c r="B485" s="88"/>
      <c r="C485" s="31"/>
      <c r="D485" s="20" t="s">
        <v>30</v>
      </c>
      <c r="E485" s="69" t="s">
        <v>29</v>
      </c>
      <c r="F485" s="21" t="s">
        <v>1</v>
      </c>
      <c r="G485" s="25"/>
      <c r="H485" s="54" t="str">
        <f t="shared" ref="H485" si="2345">IF($G485="","",IF($E485=1,ROUNDDOWN($G485*7.4/1000,0),ROUNDDOWN($G485*6/1000,0)))</f>
        <v/>
      </c>
      <c r="I485" s="55"/>
      <c r="J485" s="54" t="str">
        <f t="shared" ref="J485" si="2346">IF($G485="","",ROUNDDOWN($G485*2/1000,0))</f>
        <v/>
      </c>
      <c r="K485" s="55"/>
      <c r="L485" s="54" t="str">
        <f t="shared" ref="L485" si="2347">IF(G485="","",ROUNDDOWN($G485*2/1000,0))</f>
        <v/>
      </c>
      <c r="M485" s="123"/>
      <c r="N485" s="79" t="str">
        <f t="shared" ref="N485" si="2348">IF(AND($C485="",$C487=""),"",ABS($C485-$C487)+1)</f>
        <v/>
      </c>
      <c r="O485" s="81" t="str">
        <f t="shared" ref="O485" si="2349">REPLACE($O$7,1,2,"差１")</f>
        <v>差１</v>
      </c>
      <c r="P485" s="72" t="str">
        <f t="shared" ref="P485" si="2350">IF($I487="","",$I487*$N485)</f>
        <v/>
      </c>
      <c r="Q485" s="56" t="str">
        <f t="shared" ref="Q485" si="2351">IF($K487="","",$K487*$N485)</f>
        <v/>
      </c>
      <c r="R485" s="56" t="str">
        <f t="shared" ref="R485" si="2352">IF($M487="","",$M487*$N485)</f>
        <v/>
      </c>
      <c r="S485" s="67"/>
      <c r="U485" s="16"/>
      <c r="V485" s="16"/>
      <c r="W485" s="16"/>
      <c r="X485" s="16"/>
    </row>
    <row r="486" spans="1:24" ht="14.25" thickBot="1" x14ac:dyDescent="0.2">
      <c r="A486" s="63"/>
      <c r="B486" s="88"/>
      <c r="C486" s="75" t="s">
        <v>11</v>
      </c>
      <c r="D486" s="76"/>
      <c r="E486" s="70"/>
      <c r="F486" s="33" t="s">
        <v>2</v>
      </c>
      <c r="G486" s="26"/>
      <c r="H486" s="59" t="str">
        <f t="shared" ref="H486" si="2353">IF($G486="","",IF($E485=1,ROUNDDOWN($G486*7.4/1000,0),ROUNDDOWN($G486*6/1000,0)))</f>
        <v/>
      </c>
      <c r="I486" s="60"/>
      <c r="J486" s="59" t="str">
        <f t="shared" ref="J486" si="2354">IF(G486="","",ROUNDDOWN(G486*2/1000,0))</f>
        <v/>
      </c>
      <c r="K486" s="60"/>
      <c r="L486" s="59" t="str">
        <f t="shared" ref="L486" si="2355">IF($G486="","",ROUNDDOWN($G486*2/1000,0))</f>
        <v/>
      </c>
      <c r="M486" s="61"/>
      <c r="N486" s="80"/>
      <c r="O486" s="81"/>
      <c r="P486" s="73"/>
      <c r="Q486" s="57"/>
      <c r="R486" s="57"/>
      <c r="S486" s="67"/>
      <c r="U486" s="16"/>
      <c r="V486" s="16"/>
      <c r="W486" s="16"/>
      <c r="X486" s="16"/>
    </row>
    <row r="487" spans="1:24" ht="14.25" thickBot="1" x14ac:dyDescent="0.2">
      <c r="A487" s="63"/>
      <c r="B487" s="88"/>
      <c r="C487" s="34"/>
      <c r="D487" s="22" t="s">
        <v>30</v>
      </c>
      <c r="E487" s="71"/>
      <c r="F487" s="23" t="str">
        <f t="shared" ref="F487" si="2356">$O$9</f>
        <v>差１</v>
      </c>
      <c r="G487" s="7" t="str">
        <f t="shared" ref="G487" si="2357">IF(AND($G485="",$G486="",""),"",$G485-$G486)</f>
        <v/>
      </c>
      <c r="H487" s="8" t="s">
        <v>4</v>
      </c>
      <c r="I487" s="9" t="str">
        <f t="shared" ref="I487" si="2358">IF(AND($H485="",$H486=""),"",$H485-$H486)</f>
        <v/>
      </c>
      <c r="J487" s="8" t="s">
        <v>5</v>
      </c>
      <c r="K487" s="9" t="str">
        <f t="shared" ref="K487" si="2359">IF(AND($J485="",$J486=""),"",$J485-$J486)</f>
        <v/>
      </c>
      <c r="L487" s="10" t="s">
        <v>6</v>
      </c>
      <c r="M487" s="7" t="str">
        <f t="shared" ref="M487" si="2360">IF(AND($L485="",$L486=""),"",$L485-$L486)</f>
        <v/>
      </c>
      <c r="N487" s="122"/>
      <c r="O487" s="81"/>
      <c r="P487" s="74"/>
      <c r="Q487" s="58"/>
      <c r="R487" s="58"/>
      <c r="S487" s="67"/>
      <c r="U487" s="16"/>
      <c r="V487" s="16"/>
      <c r="W487" s="16"/>
      <c r="X487" s="16"/>
    </row>
    <row r="488" spans="1:24" ht="14.25" thickBot="1" x14ac:dyDescent="0.2">
      <c r="A488" s="63"/>
      <c r="B488" s="89"/>
      <c r="C488" s="31"/>
      <c r="D488" s="20" t="s">
        <v>30</v>
      </c>
      <c r="E488" s="69"/>
      <c r="F488" s="24" t="s">
        <v>1</v>
      </c>
      <c r="G488" s="26"/>
      <c r="H488" s="117" t="str">
        <f t="shared" ref="H488" si="2361">IF($G488="","",IF($E488=1,ROUNDDOWN($G488*7.4/1000,0),ROUNDDOWN($G488*6/1000,0)))</f>
        <v/>
      </c>
      <c r="I488" s="118"/>
      <c r="J488" s="117" t="str">
        <f t="shared" ref="J488:J489" si="2362">IF($G488="","",ROUNDDOWN($G488*2/1000,0))</f>
        <v/>
      </c>
      <c r="K488" s="118"/>
      <c r="L488" s="117" t="str">
        <f t="shared" ref="L488:L489" si="2363">IF($G488="","",ROUNDDOWN($G488*2/1000,0))</f>
        <v/>
      </c>
      <c r="M488" s="119"/>
      <c r="N488" s="79" t="str">
        <f t="shared" ref="N488" si="2364">IF(AND($C488="",$C490=""),"",ABS($C488-$C490)+1)</f>
        <v/>
      </c>
      <c r="O488" s="120" t="str">
        <f t="shared" ref="O488" si="2365">REPLACE($O$7,1,2,"差２")</f>
        <v>差２</v>
      </c>
      <c r="P488" s="77" t="str">
        <f>IF($I490="","",$I490*$N488)</f>
        <v/>
      </c>
      <c r="Q488" s="56" t="str">
        <f>IF($K490="","",$K490*$N488)</f>
        <v/>
      </c>
      <c r="R488" s="56" t="str">
        <f>IF($M490="","",$M490*$N488)</f>
        <v/>
      </c>
      <c r="S488" s="67"/>
      <c r="U488" s="16"/>
      <c r="V488" s="16"/>
      <c r="W488" s="16"/>
      <c r="X488" s="16"/>
    </row>
    <row r="489" spans="1:24" ht="14.25" thickBot="1" x14ac:dyDescent="0.2">
      <c r="A489" s="63"/>
      <c r="B489" s="90"/>
      <c r="C489" s="75" t="s">
        <v>11</v>
      </c>
      <c r="D489" s="76"/>
      <c r="E489" s="70"/>
      <c r="F489" s="33" t="s">
        <v>2</v>
      </c>
      <c r="G489" s="26"/>
      <c r="H489" s="59" t="str">
        <f t="shared" ref="H489" si="2366">IF($G488="","",IF($E488=1,ROUNDDOWN($G489*7.4/1000,0),ROUNDDOWN($G489*6/1000,0)))</f>
        <v/>
      </c>
      <c r="I489" s="60"/>
      <c r="J489" s="59" t="str">
        <f t="shared" si="2362"/>
        <v/>
      </c>
      <c r="K489" s="60"/>
      <c r="L489" s="59" t="str">
        <f t="shared" si="2363"/>
        <v/>
      </c>
      <c r="M489" s="61"/>
      <c r="N489" s="80"/>
      <c r="O489" s="120"/>
      <c r="P489" s="78"/>
      <c r="Q489" s="57"/>
      <c r="R489" s="57"/>
      <c r="S489" s="67"/>
      <c r="U489" s="16"/>
      <c r="V489" s="16"/>
      <c r="W489" s="16"/>
      <c r="X489" s="16"/>
    </row>
    <row r="490" spans="1:24" ht="14.25" thickBot="1" x14ac:dyDescent="0.2">
      <c r="A490" s="63"/>
      <c r="B490" s="90"/>
      <c r="C490" s="37"/>
      <c r="D490" s="38" t="s">
        <v>30</v>
      </c>
      <c r="E490" s="71"/>
      <c r="F490" s="39" t="str">
        <f t="shared" ref="F490" si="2367">$O$12</f>
        <v>差２</v>
      </c>
      <c r="G490" s="40" t="str">
        <f t="shared" ref="G490" si="2368">IF(AND($G488="",$G489=""),"",$G488-$G489)</f>
        <v/>
      </c>
      <c r="H490" s="41" t="s">
        <v>4</v>
      </c>
      <c r="I490" s="42" t="str">
        <f t="shared" ref="I490" si="2369">IF(AND($H488="",$H489=""),"",$H488-$H489)</f>
        <v/>
      </c>
      <c r="J490" s="41" t="s">
        <v>5</v>
      </c>
      <c r="K490" s="42" t="str">
        <f t="shared" ref="K490" si="2370">IF(AND($J488="",$J489=""),"",$J488-$J489)</f>
        <v/>
      </c>
      <c r="L490" s="43" t="s">
        <v>6</v>
      </c>
      <c r="M490" s="40" t="str">
        <f t="shared" ref="M490" si="2371">IF(AND($L488="",$L489=""),"",$L488-$L489)</f>
        <v/>
      </c>
      <c r="N490" s="80"/>
      <c r="O490" s="121"/>
      <c r="P490" s="78"/>
      <c r="Q490" s="58"/>
      <c r="R490" s="58"/>
      <c r="S490" s="68"/>
      <c r="U490" s="16"/>
      <c r="V490" s="16"/>
      <c r="W490" s="16"/>
      <c r="X490" s="16"/>
    </row>
    <row r="491" spans="1:24" ht="15" thickTop="1" thickBot="1" x14ac:dyDescent="0.2">
      <c r="A491" s="64"/>
      <c r="B491" s="98" t="s">
        <v>18</v>
      </c>
      <c r="C491" s="99"/>
      <c r="D491" s="99"/>
      <c r="E491" s="99"/>
      <c r="F491" s="99"/>
      <c r="G491" s="99"/>
      <c r="H491" s="99"/>
      <c r="I491" s="99"/>
      <c r="J491" s="99"/>
      <c r="K491" s="99"/>
      <c r="L491" s="99"/>
      <c r="M491" s="99"/>
      <c r="N491" s="99"/>
      <c r="O491" s="100"/>
      <c r="P491" s="44" t="str">
        <f t="shared" ref="P491" si="2372">IF(AND($P485="",$P488=""),"",SUM($P485:$P488))</f>
        <v/>
      </c>
      <c r="Q491" s="45" t="str">
        <f t="shared" ref="Q491" si="2373">IF(AND(Q485="",Q488=""),"",SUM(Q485:Q488))</f>
        <v/>
      </c>
      <c r="R491" s="45" t="str">
        <f t="shared" ref="R491" si="2374">IF(AND($R485="",$R488=""),"",SUM($R485:$R488))</f>
        <v/>
      </c>
      <c r="S491" s="46" t="str">
        <f t="shared" ref="S491" si="2375">IF(AND($P491="",$Q491="",$R491=""),"",SUM($P491:$R491))</f>
        <v/>
      </c>
      <c r="T491" s="50">
        <v>69</v>
      </c>
      <c r="U491" s="51" t="str">
        <f t="shared" ref="U491" si="2376">P491</f>
        <v/>
      </c>
      <c r="V491" s="51" t="str">
        <f t="shared" ref="V491" si="2377">Q491</f>
        <v/>
      </c>
      <c r="W491" s="51" t="str">
        <f t="shared" ref="W491" si="2378">R491</f>
        <v/>
      </c>
      <c r="X491" s="51" t="str">
        <f t="shared" ref="X491" si="2379">S491</f>
        <v/>
      </c>
    </row>
    <row r="492" spans="1:24" ht="14.25" thickBot="1" x14ac:dyDescent="0.2">
      <c r="A492" s="62" t="str" cm="1">
        <f t="array" aca="1" ref="A492" ca="1">IF($B492="","",IF(ISNUMBER(OFFSET(INDIRECT(ADDRESS(ROW(),COLUMN())),-7,0)),OFFSET(INDIRECT(ADDRESS(ROW(),COLUMN())),-7,0)+1,1))</f>
        <v/>
      </c>
      <c r="B492" s="88"/>
      <c r="C492" s="31"/>
      <c r="D492" s="20" t="s">
        <v>30</v>
      </c>
      <c r="E492" s="69" t="s">
        <v>29</v>
      </c>
      <c r="F492" s="21" t="s">
        <v>1</v>
      </c>
      <c r="G492" s="25"/>
      <c r="H492" s="54" t="str">
        <f t="shared" ref="H492" si="2380">IF($G492="","",IF($E492=1,ROUNDDOWN($G492*7.4/1000,0),ROUNDDOWN($G492*6/1000,0)))</f>
        <v/>
      </c>
      <c r="I492" s="55"/>
      <c r="J492" s="54" t="str">
        <f t="shared" ref="J492" si="2381">IF($G492="","",ROUNDDOWN($G492*2/1000,0))</f>
        <v/>
      </c>
      <c r="K492" s="55"/>
      <c r="L492" s="54" t="str">
        <f t="shared" ref="L492" si="2382">IF(G492="","",ROUNDDOWN($G492*2/1000,0))</f>
        <v/>
      </c>
      <c r="M492" s="123"/>
      <c r="N492" s="79" t="str">
        <f t="shared" ref="N492" si="2383">IF(AND($C492="",$C494=""),"",ABS($C492-$C494)+1)</f>
        <v/>
      </c>
      <c r="O492" s="81" t="str">
        <f t="shared" ref="O492" si="2384">REPLACE($O$7,1,2,"差１")</f>
        <v>差１</v>
      </c>
      <c r="P492" s="72" t="str">
        <f t="shared" ref="P492" si="2385">IF($I494="","",$I494*$N492)</f>
        <v/>
      </c>
      <c r="Q492" s="56" t="str">
        <f t="shared" ref="Q492" si="2386">IF($K494="","",$K494*$N492)</f>
        <v/>
      </c>
      <c r="R492" s="56" t="str">
        <f t="shared" ref="R492" si="2387">IF($M494="","",$M494*$N492)</f>
        <v/>
      </c>
      <c r="S492" s="67"/>
      <c r="U492" s="16"/>
      <c r="V492" s="16"/>
      <c r="W492" s="16"/>
      <c r="X492" s="16"/>
    </row>
    <row r="493" spans="1:24" ht="14.25" thickBot="1" x14ac:dyDescent="0.2">
      <c r="A493" s="63"/>
      <c r="B493" s="88"/>
      <c r="C493" s="75" t="s">
        <v>11</v>
      </c>
      <c r="D493" s="76"/>
      <c r="E493" s="70"/>
      <c r="F493" s="33" t="s">
        <v>2</v>
      </c>
      <c r="G493" s="26"/>
      <c r="H493" s="59" t="str">
        <f t="shared" ref="H493" si="2388">IF($G493="","",IF($E492=1,ROUNDDOWN($G493*7.4/1000,0),ROUNDDOWN($G493*6/1000,0)))</f>
        <v/>
      </c>
      <c r="I493" s="60"/>
      <c r="J493" s="59" t="str">
        <f t="shared" ref="J493" si="2389">IF(G493="","",ROUNDDOWN(G493*2/1000,0))</f>
        <v/>
      </c>
      <c r="K493" s="60"/>
      <c r="L493" s="59" t="str">
        <f t="shared" ref="L493" si="2390">IF($G493="","",ROUNDDOWN($G493*2/1000,0))</f>
        <v/>
      </c>
      <c r="M493" s="61"/>
      <c r="N493" s="80"/>
      <c r="O493" s="81"/>
      <c r="P493" s="73"/>
      <c r="Q493" s="57"/>
      <c r="R493" s="57"/>
      <c r="S493" s="67"/>
      <c r="U493" s="16"/>
      <c r="V493" s="16"/>
      <c r="W493" s="16"/>
      <c r="X493" s="16"/>
    </row>
    <row r="494" spans="1:24" ht="14.25" thickBot="1" x14ac:dyDescent="0.2">
      <c r="A494" s="63"/>
      <c r="B494" s="88"/>
      <c r="C494" s="34"/>
      <c r="D494" s="22" t="s">
        <v>30</v>
      </c>
      <c r="E494" s="71"/>
      <c r="F494" s="23" t="str">
        <f t="shared" ref="F494" si="2391">$O$9</f>
        <v>差１</v>
      </c>
      <c r="G494" s="7" t="str">
        <f t="shared" ref="G494" si="2392">IF(AND($G492="",$G493="",""),"",$G492-$G493)</f>
        <v/>
      </c>
      <c r="H494" s="8" t="s">
        <v>4</v>
      </c>
      <c r="I494" s="9" t="str">
        <f t="shared" ref="I494" si="2393">IF(AND($H492="",$H493=""),"",$H492-$H493)</f>
        <v/>
      </c>
      <c r="J494" s="8" t="s">
        <v>5</v>
      </c>
      <c r="K494" s="9" t="str">
        <f t="shared" ref="K494" si="2394">IF(AND($J492="",$J493=""),"",$J492-$J493)</f>
        <v/>
      </c>
      <c r="L494" s="10" t="s">
        <v>6</v>
      </c>
      <c r="M494" s="7" t="str">
        <f t="shared" ref="M494" si="2395">IF(AND($L492="",$L493=""),"",$L492-$L493)</f>
        <v/>
      </c>
      <c r="N494" s="122"/>
      <c r="O494" s="81"/>
      <c r="P494" s="74"/>
      <c r="Q494" s="58"/>
      <c r="R494" s="58"/>
      <c r="S494" s="67"/>
      <c r="U494" s="16"/>
      <c r="V494" s="16"/>
      <c r="W494" s="16"/>
      <c r="X494" s="16"/>
    </row>
    <row r="495" spans="1:24" ht="14.25" thickBot="1" x14ac:dyDescent="0.2">
      <c r="A495" s="63"/>
      <c r="B495" s="89"/>
      <c r="C495" s="31"/>
      <c r="D495" s="20" t="s">
        <v>30</v>
      </c>
      <c r="E495" s="69"/>
      <c r="F495" s="24" t="s">
        <v>1</v>
      </c>
      <c r="G495" s="26"/>
      <c r="H495" s="117" t="str">
        <f t="shared" ref="H495" si="2396">IF($G495="","",IF($E495=1,ROUNDDOWN($G495*7.4/1000,0),ROUNDDOWN($G495*6/1000,0)))</f>
        <v/>
      </c>
      <c r="I495" s="118"/>
      <c r="J495" s="117" t="str">
        <f t="shared" ref="J495:J496" si="2397">IF($G495="","",ROUNDDOWN($G495*2/1000,0))</f>
        <v/>
      </c>
      <c r="K495" s="118"/>
      <c r="L495" s="117" t="str">
        <f t="shared" ref="L495:L496" si="2398">IF($G495="","",ROUNDDOWN($G495*2/1000,0))</f>
        <v/>
      </c>
      <c r="M495" s="119"/>
      <c r="N495" s="79" t="str">
        <f t="shared" ref="N495" si="2399">IF(AND($C495="",$C497=""),"",ABS($C495-$C497)+1)</f>
        <v/>
      </c>
      <c r="O495" s="120" t="str">
        <f t="shared" ref="O495" si="2400">REPLACE($O$7,1,2,"差２")</f>
        <v>差２</v>
      </c>
      <c r="P495" s="77" t="str">
        <f>IF($I497="","",$I497*$N495)</f>
        <v/>
      </c>
      <c r="Q495" s="56" t="str">
        <f>IF($K497="","",$K497*$N495)</f>
        <v/>
      </c>
      <c r="R495" s="56" t="str">
        <f>IF($M497="","",$M497*$N495)</f>
        <v/>
      </c>
      <c r="S495" s="67"/>
      <c r="U495" s="16"/>
      <c r="V495" s="16"/>
      <c r="W495" s="16"/>
      <c r="X495" s="16"/>
    </row>
    <row r="496" spans="1:24" ht="14.25" thickBot="1" x14ac:dyDescent="0.2">
      <c r="A496" s="63"/>
      <c r="B496" s="90"/>
      <c r="C496" s="75" t="s">
        <v>11</v>
      </c>
      <c r="D496" s="76"/>
      <c r="E496" s="70"/>
      <c r="F496" s="33" t="s">
        <v>2</v>
      </c>
      <c r="G496" s="26"/>
      <c r="H496" s="59" t="str">
        <f t="shared" ref="H496" si="2401">IF($G495="","",IF($E495=1,ROUNDDOWN($G496*7.4/1000,0),ROUNDDOWN($G496*6/1000,0)))</f>
        <v/>
      </c>
      <c r="I496" s="60"/>
      <c r="J496" s="59" t="str">
        <f t="shared" si="2397"/>
        <v/>
      </c>
      <c r="K496" s="60"/>
      <c r="L496" s="59" t="str">
        <f t="shared" si="2398"/>
        <v/>
      </c>
      <c r="M496" s="61"/>
      <c r="N496" s="80"/>
      <c r="O496" s="120"/>
      <c r="P496" s="78"/>
      <c r="Q496" s="57"/>
      <c r="R496" s="57"/>
      <c r="S496" s="67"/>
      <c r="U496" s="16"/>
      <c r="V496" s="16"/>
      <c r="W496" s="16"/>
      <c r="X496" s="16"/>
    </row>
    <row r="497" spans="1:24" ht="14.25" thickBot="1" x14ac:dyDescent="0.2">
      <c r="A497" s="63"/>
      <c r="B497" s="90"/>
      <c r="C497" s="37"/>
      <c r="D497" s="38" t="s">
        <v>30</v>
      </c>
      <c r="E497" s="71"/>
      <c r="F497" s="39" t="str">
        <f t="shared" ref="F497" si="2402">$O$12</f>
        <v>差２</v>
      </c>
      <c r="G497" s="40" t="str">
        <f t="shared" ref="G497" si="2403">IF(AND($G495="",$G496=""),"",$G495-$G496)</f>
        <v/>
      </c>
      <c r="H497" s="41" t="s">
        <v>4</v>
      </c>
      <c r="I497" s="42" t="str">
        <f t="shared" ref="I497" si="2404">IF(AND($H495="",$H496=""),"",$H495-$H496)</f>
        <v/>
      </c>
      <c r="J497" s="41" t="s">
        <v>5</v>
      </c>
      <c r="K497" s="42" t="str">
        <f t="shared" ref="K497" si="2405">IF(AND($J495="",$J496=""),"",$J495-$J496)</f>
        <v/>
      </c>
      <c r="L497" s="43" t="s">
        <v>6</v>
      </c>
      <c r="M497" s="40" t="str">
        <f t="shared" ref="M497" si="2406">IF(AND($L495="",$L496=""),"",$L495-$L496)</f>
        <v/>
      </c>
      <c r="N497" s="80"/>
      <c r="O497" s="121"/>
      <c r="P497" s="78"/>
      <c r="Q497" s="58"/>
      <c r="R497" s="58"/>
      <c r="S497" s="68"/>
      <c r="U497" s="16"/>
      <c r="V497" s="16"/>
      <c r="W497" s="16"/>
      <c r="X497" s="16"/>
    </row>
    <row r="498" spans="1:24" ht="15" thickTop="1" thickBot="1" x14ac:dyDescent="0.2">
      <c r="A498" s="64"/>
      <c r="B498" s="98" t="s">
        <v>18</v>
      </c>
      <c r="C498" s="99"/>
      <c r="D498" s="99"/>
      <c r="E498" s="99"/>
      <c r="F498" s="99"/>
      <c r="G498" s="99"/>
      <c r="H498" s="99"/>
      <c r="I498" s="99"/>
      <c r="J498" s="99"/>
      <c r="K498" s="99"/>
      <c r="L498" s="99"/>
      <c r="M498" s="99"/>
      <c r="N498" s="99"/>
      <c r="O498" s="100"/>
      <c r="P498" s="44" t="str">
        <f t="shared" ref="P498" si="2407">IF(AND($P492="",$P495=""),"",SUM($P492:$P495))</f>
        <v/>
      </c>
      <c r="Q498" s="45" t="str">
        <f t="shared" ref="Q498" si="2408">IF(AND(Q492="",Q495=""),"",SUM(Q492:Q495))</f>
        <v/>
      </c>
      <c r="R498" s="45" t="str">
        <f t="shared" ref="R498" si="2409">IF(AND($R492="",$R495=""),"",SUM($R492:$R495))</f>
        <v/>
      </c>
      <c r="S498" s="46" t="str">
        <f t="shared" ref="S498" si="2410">IF(AND($P498="",$Q498="",$R498=""),"",SUM($P498:$R498))</f>
        <v/>
      </c>
      <c r="T498" s="50">
        <v>70</v>
      </c>
      <c r="U498" s="51" t="str">
        <f t="shared" ref="U498" si="2411">P498</f>
        <v/>
      </c>
      <c r="V498" s="51" t="str">
        <f t="shared" ref="V498" si="2412">Q498</f>
        <v/>
      </c>
      <c r="W498" s="51" t="str">
        <f t="shared" ref="W498" si="2413">R498</f>
        <v/>
      </c>
      <c r="X498" s="51" t="str">
        <f t="shared" ref="X498" si="2414">S498</f>
        <v/>
      </c>
    </row>
    <row r="499" spans="1:24" ht="14.25" thickBot="1" x14ac:dyDescent="0.2">
      <c r="A499" s="62" t="str" cm="1">
        <f t="array" aca="1" ref="A499" ca="1">IF($B499="","",IF(ISNUMBER(OFFSET(INDIRECT(ADDRESS(ROW(),COLUMN())),-7,0)),OFFSET(INDIRECT(ADDRESS(ROW(),COLUMN())),-7,0)+1,1))</f>
        <v/>
      </c>
      <c r="B499" s="88"/>
      <c r="C499" s="31"/>
      <c r="D499" s="20" t="s">
        <v>30</v>
      </c>
      <c r="E499" s="69" t="s">
        <v>29</v>
      </c>
      <c r="F499" s="21" t="s">
        <v>1</v>
      </c>
      <c r="G499" s="25"/>
      <c r="H499" s="54" t="str">
        <f t="shared" ref="H499" si="2415">IF($G499="","",IF($E499=1,ROUNDDOWN($G499*7.4/1000,0),ROUNDDOWN($G499*6/1000,0)))</f>
        <v/>
      </c>
      <c r="I499" s="55"/>
      <c r="J499" s="54" t="str">
        <f t="shared" ref="J499" si="2416">IF($G499="","",ROUNDDOWN($G499*2/1000,0))</f>
        <v/>
      </c>
      <c r="K499" s="55"/>
      <c r="L499" s="54" t="str">
        <f t="shared" ref="L499" si="2417">IF(G499="","",ROUNDDOWN($G499*2/1000,0))</f>
        <v/>
      </c>
      <c r="M499" s="123"/>
      <c r="N499" s="79" t="str">
        <f t="shared" ref="N499" si="2418">IF(AND($C499="",$C501=""),"",ABS($C499-$C501)+1)</f>
        <v/>
      </c>
      <c r="O499" s="81" t="str">
        <f t="shared" ref="O499" si="2419">REPLACE($O$7,1,2,"差１")</f>
        <v>差１</v>
      </c>
      <c r="P499" s="72" t="str">
        <f t="shared" ref="P499" si="2420">IF($I501="","",$I501*$N499)</f>
        <v/>
      </c>
      <c r="Q499" s="56" t="str">
        <f t="shared" ref="Q499" si="2421">IF($K501="","",$K501*$N499)</f>
        <v/>
      </c>
      <c r="R499" s="56" t="str">
        <f t="shared" ref="R499" si="2422">IF($M501="","",$M501*$N499)</f>
        <v/>
      </c>
      <c r="S499" s="67"/>
      <c r="U499" s="16"/>
      <c r="V499" s="16"/>
      <c r="W499" s="16"/>
      <c r="X499" s="16"/>
    </row>
    <row r="500" spans="1:24" ht="14.25" thickBot="1" x14ac:dyDescent="0.2">
      <c r="A500" s="63"/>
      <c r="B500" s="88"/>
      <c r="C500" s="75" t="s">
        <v>11</v>
      </c>
      <c r="D500" s="76"/>
      <c r="E500" s="70"/>
      <c r="F500" s="33" t="s">
        <v>2</v>
      </c>
      <c r="G500" s="26"/>
      <c r="H500" s="59" t="str">
        <f t="shared" ref="H500" si="2423">IF($G500="","",IF($E499=1,ROUNDDOWN($G500*7.4/1000,0),ROUNDDOWN($G500*6/1000,0)))</f>
        <v/>
      </c>
      <c r="I500" s="60"/>
      <c r="J500" s="59" t="str">
        <f t="shared" ref="J500" si="2424">IF(G500="","",ROUNDDOWN(G500*2/1000,0))</f>
        <v/>
      </c>
      <c r="K500" s="60"/>
      <c r="L500" s="59" t="str">
        <f t="shared" ref="L500" si="2425">IF($G500="","",ROUNDDOWN($G500*2/1000,0))</f>
        <v/>
      </c>
      <c r="M500" s="61"/>
      <c r="N500" s="80"/>
      <c r="O500" s="81"/>
      <c r="P500" s="73"/>
      <c r="Q500" s="57"/>
      <c r="R500" s="57"/>
      <c r="S500" s="67"/>
      <c r="U500" s="16"/>
      <c r="V500" s="16"/>
      <c r="W500" s="16"/>
      <c r="X500" s="16"/>
    </row>
    <row r="501" spans="1:24" ht="14.25" thickBot="1" x14ac:dyDescent="0.2">
      <c r="A501" s="63"/>
      <c r="B501" s="88"/>
      <c r="C501" s="34"/>
      <c r="D501" s="22" t="s">
        <v>30</v>
      </c>
      <c r="E501" s="71"/>
      <c r="F501" s="23" t="str">
        <f t="shared" ref="F501" si="2426">$O$9</f>
        <v>差１</v>
      </c>
      <c r="G501" s="7" t="str">
        <f t="shared" ref="G501" si="2427">IF(AND($G499="",$G500="",""),"",$G499-$G500)</f>
        <v/>
      </c>
      <c r="H501" s="8" t="s">
        <v>4</v>
      </c>
      <c r="I501" s="9" t="str">
        <f t="shared" ref="I501" si="2428">IF(AND($H499="",$H500=""),"",$H499-$H500)</f>
        <v/>
      </c>
      <c r="J501" s="8" t="s">
        <v>5</v>
      </c>
      <c r="K501" s="9" t="str">
        <f t="shared" ref="K501" si="2429">IF(AND($J499="",$J500=""),"",$J499-$J500)</f>
        <v/>
      </c>
      <c r="L501" s="10" t="s">
        <v>6</v>
      </c>
      <c r="M501" s="7" t="str">
        <f t="shared" ref="M501" si="2430">IF(AND($L499="",$L500=""),"",$L499-$L500)</f>
        <v/>
      </c>
      <c r="N501" s="122"/>
      <c r="O501" s="81"/>
      <c r="P501" s="74"/>
      <c r="Q501" s="58"/>
      <c r="R501" s="58"/>
      <c r="S501" s="67"/>
      <c r="U501" s="16"/>
      <c r="V501" s="16"/>
      <c r="W501" s="16"/>
      <c r="X501" s="16"/>
    </row>
    <row r="502" spans="1:24" ht="14.25" thickBot="1" x14ac:dyDescent="0.2">
      <c r="A502" s="63"/>
      <c r="B502" s="89"/>
      <c r="C502" s="31"/>
      <c r="D502" s="20" t="s">
        <v>30</v>
      </c>
      <c r="E502" s="69"/>
      <c r="F502" s="24" t="s">
        <v>1</v>
      </c>
      <c r="G502" s="26"/>
      <c r="H502" s="117" t="str">
        <f t="shared" ref="H502" si="2431">IF($G502="","",IF($E502=1,ROUNDDOWN($G502*7.4/1000,0),ROUNDDOWN($G502*6/1000,0)))</f>
        <v/>
      </c>
      <c r="I502" s="118"/>
      <c r="J502" s="117" t="str">
        <f t="shared" ref="J502:J503" si="2432">IF($G502="","",ROUNDDOWN($G502*2/1000,0))</f>
        <v/>
      </c>
      <c r="K502" s="118"/>
      <c r="L502" s="117" t="str">
        <f t="shared" ref="L502:L503" si="2433">IF($G502="","",ROUNDDOWN($G502*2/1000,0))</f>
        <v/>
      </c>
      <c r="M502" s="119"/>
      <c r="N502" s="79" t="str">
        <f t="shared" ref="N502" si="2434">IF(AND($C502="",$C504=""),"",ABS($C502-$C504)+1)</f>
        <v/>
      </c>
      <c r="O502" s="120" t="str">
        <f t="shared" ref="O502" si="2435">REPLACE($O$7,1,2,"差２")</f>
        <v>差２</v>
      </c>
      <c r="P502" s="77" t="str">
        <f>IF($I504="","",$I504*$N502)</f>
        <v/>
      </c>
      <c r="Q502" s="56" t="str">
        <f>IF($K504="","",$K504*$N502)</f>
        <v/>
      </c>
      <c r="R502" s="56" t="str">
        <f>IF($M504="","",$M504*$N502)</f>
        <v/>
      </c>
      <c r="S502" s="67"/>
      <c r="U502" s="16"/>
      <c r="V502" s="16"/>
      <c r="W502" s="16"/>
      <c r="X502" s="16"/>
    </row>
    <row r="503" spans="1:24" ht="14.25" thickBot="1" x14ac:dyDescent="0.2">
      <c r="A503" s="63"/>
      <c r="B503" s="90"/>
      <c r="C503" s="75" t="s">
        <v>11</v>
      </c>
      <c r="D503" s="76"/>
      <c r="E503" s="70"/>
      <c r="F503" s="33" t="s">
        <v>2</v>
      </c>
      <c r="G503" s="26"/>
      <c r="H503" s="59" t="str">
        <f t="shared" ref="H503" si="2436">IF($G502="","",IF($E502=1,ROUNDDOWN($G503*7.4/1000,0),ROUNDDOWN($G503*6/1000,0)))</f>
        <v/>
      </c>
      <c r="I503" s="60"/>
      <c r="J503" s="59" t="str">
        <f t="shared" si="2432"/>
        <v/>
      </c>
      <c r="K503" s="60"/>
      <c r="L503" s="59" t="str">
        <f t="shared" si="2433"/>
        <v/>
      </c>
      <c r="M503" s="61"/>
      <c r="N503" s="80"/>
      <c r="O503" s="120"/>
      <c r="P503" s="78"/>
      <c r="Q503" s="57"/>
      <c r="R503" s="57"/>
      <c r="S503" s="67"/>
      <c r="U503" s="16"/>
      <c r="V503" s="16"/>
      <c r="W503" s="16"/>
      <c r="X503" s="16"/>
    </row>
    <row r="504" spans="1:24" ht="14.25" thickBot="1" x14ac:dyDescent="0.2">
      <c r="A504" s="63"/>
      <c r="B504" s="90"/>
      <c r="C504" s="37"/>
      <c r="D504" s="38" t="s">
        <v>30</v>
      </c>
      <c r="E504" s="71"/>
      <c r="F504" s="39" t="str">
        <f t="shared" ref="F504" si="2437">$O$12</f>
        <v>差２</v>
      </c>
      <c r="G504" s="40" t="str">
        <f t="shared" ref="G504" si="2438">IF(AND($G502="",$G503=""),"",$G502-$G503)</f>
        <v/>
      </c>
      <c r="H504" s="41" t="s">
        <v>4</v>
      </c>
      <c r="I504" s="42" t="str">
        <f t="shared" ref="I504" si="2439">IF(AND($H502="",$H503=""),"",$H502-$H503)</f>
        <v/>
      </c>
      <c r="J504" s="41" t="s">
        <v>5</v>
      </c>
      <c r="K504" s="42" t="str">
        <f t="shared" ref="K504" si="2440">IF(AND($J502="",$J503=""),"",$J502-$J503)</f>
        <v/>
      </c>
      <c r="L504" s="43" t="s">
        <v>6</v>
      </c>
      <c r="M504" s="40" t="str">
        <f t="shared" ref="M504" si="2441">IF(AND($L502="",$L503=""),"",$L502-$L503)</f>
        <v/>
      </c>
      <c r="N504" s="80"/>
      <c r="O504" s="121"/>
      <c r="P504" s="78"/>
      <c r="Q504" s="58"/>
      <c r="R504" s="58"/>
      <c r="S504" s="68"/>
      <c r="U504" s="16"/>
      <c r="V504" s="16"/>
      <c r="W504" s="16"/>
      <c r="X504" s="16"/>
    </row>
    <row r="505" spans="1:24" ht="15" thickTop="1" thickBot="1" x14ac:dyDescent="0.2">
      <c r="A505" s="64"/>
      <c r="B505" s="98" t="s">
        <v>18</v>
      </c>
      <c r="C505" s="99"/>
      <c r="D505" s="99"/>
      <c r="E505" s="99"/>
      <c r="F505" s="99"/>
      <c r="G505" s="99"/>
      <c r="H505" s="99"/>
      <c r="I505" s="99"/>
      <c r="J505" s="99"/>
      <c r="K505" s="99"/>
      <c r="L505" s="99"/>
      <c r="M505" s="99"/>
      <c r="N505" s="99"/>
      <c r="O505" s="100"/>
      <c r="P505" s="44" t="str">
        <f t="shared" ref="P505" si="2442">IF(AND($P499="",$P502=""),"",SUM($P499:$P502))</f>
        <v/>
      </c>
      <c r="Q505" s="45" t="str">
        <f t="shared" ref="Q505" si="2443">IF(AND(Q499="",Q502=""),"",SUM(Q499:Q502))</f>
        <v/>
      </c>
      <c r="R505" s="45" t="str">
        <f t="shared" ref="R505" si="2444">IF(AND($R499="",$R502=""),"",SUM($R499:$R502))</f>
        <v/>
      </c>
      <c r="S505" s="46" t="str">
        <f t="shared" ref="S505" si="2445">IF(AND($P505="",$Q505="",$R505=""),"",SUM($P505:$R505))</f>
        <v/>
      </c>
      <c r="T505" s="50">
        <v>71</v>
      </c>
      <c r="U505" s="51" t="str">
        <f t="shared" ref="U505" si="2446">P505</f>
        <v/>
      </c>
      <c r="V505" s="51" t="str">
        <f t="shared" ref="V505" si="2447">Q505</f>
        <v/>
      </c>
      <c r="W505" s="51" t="str">
        <f t="shared" ref="W505" si="2448">R505</f>
        <v/>
      </c>
      <c r="X505" s="51" t="str">
        <f t="shared" ref="X505" si="2449">S505</f>
        <v/>
      </c>
    </row>
    <row r="506" spans="1:24" ht="14.25" thickBot="1" x14ac:dyDescent="0.2">
      <c r="A506" s="62" t="str" cm="1">
        <f t="array" aca="1" ref="A506" ca="1">IF($B506="","",IF(ISNUMBER(OFFSET(INDIRECT(ADDRESS(ROW(),COLUMN())),-7,0)),OFFSET(INDIRECT(ADDRESS(ROW(),COLUMN())),-7,0)+1,1))</f>
        <v/>
      </c>
      <c r="B506" s="88"/>
      <c r="C506" s="31"/>
      <c r="D506" s="20" t="s">
        <v>30</v>
      </c>
      <c r="E506" s="69" t="s">
        <v>29</v>
      </c>
      <c r="F506" s="21" t="s">
        <v>1</v>
      </c>
      <c r="G506" s="25"/>
      <c r="H506" s="54" t="str">
        <f t="shared" ref="H506" si="2450">IF($G506="","",IF($E506=1,ROUNDDOWN($G506*7.4/1000,0),ROUNDDOWN($G506*6/1000,0)))</f>
        <v/>
      </c>
      <c r="I506" s="55"/>
      <c r="J506" s="54" t="str">
        <f t="shared" ref="J506" si="2451">IF($G506="","",ROUNDDOWN($G506*2/1000,0))</f>
        <v/>
      </c>
      <c r="K506" s="55"/>
      <c r="L506" s="54" t="str">
        <f t="shared" ref="L506" si="2452">IF(G506="","",ROUNDDOWN($G506*2/1000,0))</f>
        <v/>
      </c>
      <c r="M506" s="123"/>
      <c r="N506" s="79" t="str">
        <f t="shared" ref="N506" si="2453">IF(AND($C506="",$C508=""),"",ABS($C506-$C508)+1)</f>
        <v/>
      </c>
      <c r="O506" s="81" t="str">
        <f t="shared" ref="O506" si="2454">REPLACE($O$7,1,2,"差１")</f>
        <v>差１</v>
      </c>
      <c r="P506" s="72" t="str">
        <f t="shared" ref="P506" si="2455">IF($I508="","",$I508*$N506)</f>
        <v/>
      </c>
      <c r="Q506" s="56" t="str">
        <f t="shared" ref="Q506" si="2456">IF($K508="","",$K508*$N506)</f>
        <v/>
      </c>
      <c r="R506" s="56" t="str">
        <f t="shared" ref="R506" si="2457">IF($M508="","",$M508*$N506)</f>
        <v/>
      </c>
      <c r="S506" s="67"/>
      <c r="U506" s="16"/>
      <c r="V506" s="16"/>
      <c r="W506" s="16"/>
      <c r="X506" s="16"/>
    </row>
    <row r="507" spans="1:24" ht="14.25" thickBot="1" x14ac:dyDescent="0.2">
      <c r="A507" s="63"/>
      <c r="B507" s="88"/>
      <c r="C507" s="75" t="s">
        <v>11</v>
      </c>
      <c r="D507" s="76"/>
      <c r="E507" s="70"/>
      <c r="F507" s="33" t="s">
        <v>2</v>
      </c>
      <c r="G507" s="26"/>
      <c r="H507" s="59" t="str">
        <f t="shared" ref="H507" si="2458">IF($G507="","",IF($E506=1,ROUNDDOWN($G507*7.4/1000,0),ROUNDDOWN($G507*6/1000,0)))</f>
        <v/>
      </c>
      <c r="I507" s="60"/>
      <c r="J507" s="59" t="str">
        <f t="shared" ref="J507" si="2459">IF(G507="","",ROUNDDOWN(G507*2/1000,0))</f>
        <v/>
      </c>
      <c r="K507" s="60"/>
      <c r="L507" s="59" t="str">
        <f t="shared" ref="L507" si="2460">IF($G507="","",ROUNDDOWN($G507*2/1000,0))</f>
        <v/>
      </c>
      <c r="M507" s="61"/>
      <c r="N507" s="80"/>
      <c r="O507" s="81"/>
      <c r="P507" s="73"/>
      <c r="Q507" s="57"/>
      <c r="R507" s="57"/>
      <c r="S507" s="67"/>
      <c r="U507" s="16"/>
      <c r="V507" s="16"/>
      <c r="W507" s="16"/>
      <c r="X507" s="16"/>
    </row>
    <row r="508" spans="1:24" ht="14.25" thickBot="1" x14ac:dyDescent="0.2">
      <c r="A508" s="63"/>
      <c r="B508" s="88"/>
      <c r="C508" s="34"/>
      <c r="D508" s="22" t="s">
        <v>30</v>
      </c>
      <c r="E508" s="71"/>
      <c r="F508" s="23" t="str">
        <f t="shared" ref="F508" si="2461">$O$9</f>
        <v>差１</v>
      </c>
      <c r="G508" s="7" t="str">
        <f t="shared" ref="G508" si="2462">IF(AND($G506="",$G507="",""),"",$G506-$G507)</f>
        <v/>
      </c>
      <c r="H508" s="8" t="s">
        <v>4</v>
      </c>
      <c r="I508" s="9" t="str">
        <f t="shared" ref="I508" si="2463">IF(AND($H506="",$H507=""),"",$H506-$H507)</f>
        <v/>
      </c>
      <c r="J508" s="8" t="s">
        <v>5</v>
      </c>
      <c r="K508" s="9" t="str">
        <f t="shared" ref="K508" si="2464">IF(AND($J506="",$J507=""),"",$J506-$J507)</f>
        <v/>
      </c>
      <c r="L508" s="10" t="s">
        <v>6</v>
      </c>
      <c r="M508" s="7" t="str">
        <f t="shared" ref="M508" si="2465">IF(AND($L506="",$L507=""),"",$L506-$L507)</f>
        <v/>
      </c>
      <c r="N508" s="122"/>
      <c r="O508" s="81"/>
      <c r="P508" s="74"/>
      <c r="Q508" s="58"/>
      <c r="R508" s="58"/>
      <c r="S508" s="67"/>
      <c r="U508" s="16"/>
      <c r="V508" s="16"/>
      <c r="W508" s="16"/>
      <c r="X508" s="16"/>
    </row>
    <row r="509" spans="1:24" ht="14.25" thickBot="1" x14ac:dyDescent="0.2">
      <c r="A509" s="63"/>
      <c r="B509" s="89"/>
      <c r="C509" s="31"/>
      <c r="D509" s="20" t="s">
        <v>30</v>
      </c>
      <c r="E509" s="69"/>
      <c r="F509" s="24" t="s">
        <v>1</v>
      </c>
      <c r="G509" s="26"/>
      <c r="H509" s="117" t="str">
        <f t="shared" ref="H509" si="2466">IF($G509="","",IF($E509=1,ROUNDDOWN($G509*7.4/1000,0),ROUNDDOWN($G509*6/1000,0)))</f>
        <v/>
      </c>
      <c r="I509" s="118"/>
      <c r="J509" s="117" t="str">
        <f t="shared" ref="J509:J510" si="2467">IF($G509="","",ROUNDDOWN($G509*2/1000,0))</f>
        <v/>
      </c>
      <c r="K509" s="118"/>
      <c r="L509" s="117" t="str">
        <f t="shared" ref="L509:L510" si="2468">IF($G509="","",ROUNDDOWN($G509*2/1000,0))</f>
        <v/>
      </c>
      <c r="M509" s="119"/>
      <c r="N509" s="79" t="str">
        <f t="shared" ref="N509" si="2469">IF(AND($C509="",$C511=""),"",ABS($C509-$C511)+1)</f>
        <v/>
      </c>
      <c r="O509" s="120" t="str">
        <f t="shared" ref="O509" si="2470">REPLACE($O$7,1,2,"差２")</f>
        <v>差２</v>
      </c>
      <c r="P509" s="77" t="str">
        <f>IF($I511="","",$I511*$N509)</f>
        <v/>
      </c>
      <c r="Q509" s="56" t="str">
        <f>IF($K511="","",$K511*$N509)</f>
        <v/>
      </c>
      <c r="R509" s="56" t="str">
        <f>IF($M511="","",$M511*$N509)</f>
        <v/>
      </c>
      <c r="S509" s="67"/>
      <c r="U509" s="16"/>
      <c r="V509" s="16"/>
      <c r="W509" s="16"/>
      <c r="X509" s="16"/>
    </row>
    <row r="510" spans="1:24" ht="14.25" thickBot="1" x14ac:dyDescent="0.2">
      <c r="A510" s="63"/>
      <c r="B510" s="90"/>
      <c r="C510" s="75" t="s">
        <v>11</v>
      </c>
      <c r="D510" s="76"/>
      <c r="E510" s="70"/>
      <c r="F510" s="33" t="s">
        <v>2</v>
      </c>
      <c r="G510" s="26"/>
      <c r="H510" s="59" t="str">
        <f t="shared" ref="H510" si="2471">IF($G509="","",IF($E509=1,ROUNDDOWN($G510*7.4/1000,0),ROUNDDOWN($G510*6/1000,0)))</f>
        <v/>
      </c>
      <c r="I510" s="60"/>
      <c r="J510" s="59" t="str">
        <f t="shared" si="2467"/>
        <v/>
      </c>
      <c r="K510" s="60"/>
      <c r="L510" s="59" t="str">
        <f t="shared" si="2468"/>
        <v/>
      </c>
      <c r="M510" s="61"/>
      <c r="N510" s="80"/>
      <c r="O510" s="120"/>
      <c r="P510" s="78"/>
      <c r="Q510" s="57"/>
      <c r="R510" s="57"/>
      <c r="S510" s="67"/>
      <c r="U510" s="16"/>
      <c r="V510" s="16"/>
      <c r="W510" s="16"/>
      <c r="X510" s="16"/>
    </row>
    <row r="511" spans="1:24" ht="14.25" thickBot="1" x14ac:dyDescent="0.2">
      <c r="A511" s="63"/>
      <c r="B511" s="90"/>
      <c r="C511" s="37"/>
      <c r="D511" s="38" t="s">
        <v>30</v>
      </c>
      <c r="E511" s="71"/>
      <c r="F511" s="39" t="str">
        <f t="shared" ref="F511" si="2472">$O$12</f>
        <v>差２</v>
      </c>
      <c r="G511" s="40" t="str">
        <f t="shared" ref="G511" si="2473">IF(AND($G509="",$G510=""),"",$G509-$G510)</f>
        <v/>
      </c>
      <c r="H511" s="41" t="s">
        <v>4</v>
      </c>
      <c r="I511" s="42" t="str">
        <f t="shared" ref="I511" si="2474">IF(AND($H509="",$H510=""),"",$H509-$H510)</f>
        <v/>
      </c>
      <c r="J511" s="41" t="s">
        <v>5</v>
      </c>
      <c r="K511" s="42" t="str">
        <f t="shared" ref="K511" si="2475">IF(AND($J509="",$J510=""),"",$J509-$J510)</f>
        <v/>
      </c>
      <c r="L511" s="43" t="s">
        <v>6</v>
      </c>
      <c r="M511" s="40" t="str">
        <f t="shared" ref="M511" si="2476">IF(AND($L509="",$L510=""),"",$L509-$L510)</f>
        <v/>
      </c>
      <c r="N511" s="80"/>
      <c r="O511" s="121"/>
      <c r="P511" s="78"/>
      <c r="Q511" s="58"/>
      <c r="R511" s="58"/>
      <c r="S511" s="68"/>
      <c r="U511" s="16"/>
      <c r="V511" s="16"/>
      <c r="W511" s="16"/>
      <c r="X511" s="16"/>
    </row>
    <row r="512" spans="1:24" ht="15" thickTop="1" thickBot="1" x14ac:dyDescent="0.2">
      <c r="A512" s="64"/>
      <c r="B512" s="98" t="s">
        <v>18</v>
      </c>
      <c r="C512" s="99"/>
      <c r="D512" s="99"/>
      <c r="E512" s="99"/>
      <c r="F512" s="99"/>
      <c r="G512" s="99"/>
      <c r="H512" s="99"/>
      <c r="I512" s="99"/>
      <c r="J512" s="99"/>
      <c r="K512" s="99"/>
      <c r="L512" s="99"/>
      <c r="M512" s="99"/>
      <c r="N512" s="99"/>
      <c r="O512" s="100"/>
      <c r="P512" s="44" t="str">
        <f t="shared" ref="P512" si="2477">IF(AND($P506="",$P509=""),"",SUM($P506:$P509))</f>
        <v/>
      </c>
      <c r="Q512" s="45" t="str">
        <f t="shared" ref="Q512" si="2478">IF(AND(Q506="",Q509=""),"",SUM(Q506:Q509))</f>
        <v/>
      </c>
      <c r="R512" s="45" t="str">
        <f t="shared" ref="R512" si="2479">IF(AND($R506="",$R509=""),"",SUM($R506:$R509))</f>
        <v/>
      </c>
      <c r="S512" s="46" t="str">
        <f t="shared" ref="S512" si="2480">IF(AND($P512="",$Q512="",$R512=""),"",SUM($P512:$R512))</f>
        <v/>
      </c>
      <c r="T512" s="50">
        <v>72</v>
      </c>
      <c r="U512" s="51" t="str">
        <f t="shared" ref="U512" si="2481">P512</f>
        <v/>
      </c>
      <c r="V512" s="51" t="str">
        <f t="shared" ref="V512" si="2482">Q512</f>
        <v/>
      </c>
      <c r="W512" s="51" t="str">
        <f t="shared" ref="W512" si="2483">R512</f>
        <v/>
      </c>
      <c r="X512" s="51" t="str">
        <f t="shared" ref="X512" si="2484">S512</f>
        <v/>
      </c>
    </row>
    <row r="513" spans="1:24" ht="14.25" thickBot="1" x14ac:dyDescent="0.2">
      <c r="A513" s="62" t="str" cm="1">
        <f t="array" aca="1" ref="A513" ca="1">IF($B513="","",IF(ISNUMBER(OFFSET(INDIRECT(ADDRESS(ROW(),COLUMN())),-7,0)),OFFSET(INDIRECT(ADDRESS(ROW(),COLUMN())),-7,0)+1,1))</f>
        <v/>
      </c>
      <c r="B513" s="88"/>
      <c r="C513" s="31"/>
      <c r="D513" s="20" t="s">
        <v>30</v>
      </c>
      <c r="E513" s="69" t="s">
        <v>29</v>
      </c>
      <c r="F513" s="21" t="s">
        <v>1</v>
      </c>
      <c r="G513" s="25"/>
      <c r="H513" s="54" t="str">
        <f t="shared" ref="H513" si="2485">IF($G513="","",IF($E513=1,ROUNDDOWN($G513*7.4/1000,0),ROUNDDOWN($G513*6/1000,0)))</f>
        <v/>
      </c>
      <c r="I513" s="55"/>
      <c r="J513" s="54" t="str">
        <f t="shared" ref="J513" si="2486">IF($G513="","",ROUNDDOWN($G513*2/1000,0))</f>
        <v/>
      </c>
      <c r="K513" s="55"/>
      <c r="L513" s="54" t="str">
        <f t="shared" ref="L513" si="2487">IF(G513="","",ROUNDDOWN($G513*2/1000,0))</f>
        <v/>
      </c>
      <c r="M513" s="123"/>
      <c r="N513" s="79" t="str">
        <f t="shared" ref="N513" si="2488">IF(AND($C513="",$C515=""),"",ABS($C513-$C515)+1)</f>
        <v/>
      </c>
      <c r="O513" s="81" t="str">
        <f t="shared" ref="O513" si="2489">REPLACE($O$7,1,2,"差１")</f>
        <v>差１</v>
      </c>
      <c r="P513" s="72" t="str">
        <f t="shared" ref="P513" si="2490">IF($I515="","",$I515*$N513)</f>
        <v/>
      </c>
      <c r="Q513" s="56" t="str">
        <f t="shared" ref="Q513" si="2491">IF($K515="","",$K515*$N513)</f>
        <v/>
      </c>
      <c r="R513" s="56" t="str">
        <f t="shared" ref="R513" si="2492">IF($M515="","",$M515*$N513)</f>
        <v/>
      </c>
      <c r="S513" s="67"/>
      <c r="U513" s="16"/>
      <c r="V513" s="16"/>
      <c r="W513" s="16"/>
      <c r="X513" s="16"/>
    </row>
    <row r="514" spans="1:24" ht="14.25" thickBot="1" x14ac:dyDescent="0.2">
      <c r="A514" s="63"/>
      <c r="B514" s="88"/>
      <c r="C514" s="75" t="s">
        <v>11</v>
      </c>
      <c r="D514" s="76"/>
      <c r="E514" s="70"/>
      <c r="F514" s="33" t="s">
        <v>2</v>
      </c>
      <c r="G514" s="26"/>
      <c r="H514" s="59" t="str">
        <f t="shared" ref="H514" si="2493">IF($G514="","",IF($E513=1,ROUNDDOWN($G514*7.4/1000,0),ROUNDDOWN($G514*6/1000,0)))</f>
        <v/>
      </c>
      <c r="I514" s="60"/>
      <c r="J514" s="59" t="str">
        <f t="shared" ref="J514" si="2494">IF(G514="","",ROUNDDOWN(G514*2/1000,0))</f>
        <v/>
      </c>
      <c r="K514" s="60"/>
      <c r="L514" s="59" t="str">
        <f t="shared" ref="L514" si="2495">IF($G514="","",ROUNDDOWN($G514*2/1000,0))</f>
        <v/>
      </c>
      <c r="M514" s="61"/>
      <c r="N514" s="80"/>
      <c r="O514" s="81"/>
      <c r="P514" s="73"/>
      <c r="Q514" s="57"/>
      <c r="R514" s="57"/>
      <c r="S514" s="67"/>
      <c r="U514" s="16"/>
      <c r="V514" s="16"/>
      <c r="W514" s="16"/>
      <c r="X514" s="16"/>
    </row>
    <row r="515" spans="1:24" ht="14.25" thickBot="1" x14ac:dyDescent="0.2">
      <c r="A515" s="63"/>
      <c r="B515" s="88"/>
      <c r="C515" s="34"/>
      <c r="D515" s="22" t="s">
        <v>30</v>
      </c>
      <c r="E515" s="71"/>
      <c r="F515" s="23" t="str">
        <f t="shared" ref="F515" si="2496">$O$9</f>
        <v>差１</v>
      </c>
      <c r="G515" s="7" t="str">
        <f t="shared" ref="G515" si="2497">IF(AND($G513="",$G514="",""),"",$G513-$G514)</f>
        <v/>
      </c>
      <c r="H515" s="8" t="s">
        <v>4</v>
      </c>
      <c r="I515" s="9" t="str">
        <f t="shared" ref="I515" si="2498">IF(AND($H513="",$H514=""),"",$H513-$H514)</f>
        <v/>
      </c>
      <c r="J515" s="8" t="s">
        <v>5</v>
      </c>
      <c r="K515" s="9" t="str">
        <f t="shared" ref="K515" si="2499">IF(AND($J513="",$J514=""),"",$J513-$J514)</f>
        <v/>
      </c>
      <c r="L515" s="10" t="s">
        <v>6</v>
      </c>
      <c r="M515" s="7" t="str">
        <f t="shared" ref="M515" si="2500">IF(AND($L513="",$L514=""),"",$L513-$L514)</f>
        <v/>
      </c>
      <c r="N515" s="122"/>
      <c r="O515" s="81"/>
      <c r="P515" s="74"/>
      <c r="Q515" s="58"/>
      <c r="R515" s="58"/>
      <c r="S515" s="67"/>
      <c r="U515" s="16"/>
      <c r="V515" s="16"/>
      <c r="W515" s="16"/>
      <c r="X515" s="16"/>
    </row>
    <row r="516" spans="1:24" ht="14.25" thickBot="1" x14ac:dyDescent="0.2">
      <c r="A516" s="63"/>
      <c r="B516" s="89"/>
      <c r="C516" s="31"/>
      <c r="D516" s="20" t="s">
        <v>30</v>
      </c>
      <c r="E516" s="69"/>
      <c r="F516" s="24" t="s">
        <v>1</v>
      </c>
      <c r="G516" s="26"/>
      <c r="H516" s="117" t="str">
        <f t="shared" ref="H516" si="2501">IF($G516="","",IF($E516=1,ROUNDDOWN($G516*7.4/1000,0),ROUNDDOWN($G516*6/1000,0)))</f>
        <v/>
      </c>
      <c r="I516" s="118"/>
      <c r="J516" s="117" t="str">
        <f t="shared" ref="J516:J517" si="2502">IF($G516="","",ROUNDDOWN($G516*2/1000,0))</f>
        <v/>
      </c>
      <c r="K516" s="118"/>
      <c r="L516" s="117" t="str">
        <f t="shared" ref="L516:L517" si="2503">IF($G516="","",ROUNDDOWN($G516*2/1000,0))</f>
        <v/>
      </c>
      <c r="M516" s="119"/>
      <c r="N516" s="79" t="str">
        <f t="shared" ref="N516" si="2504">IF(AND($C516="",$C518=""),"",ABS($C516-$C518)+1)</f>
        <v/>
      </c>
      <c r="O516" s="120" t="str">
        <f t="shared" ref="O516" si="2505">REPLACE($O$7,1,2,"差２")</f>
        <v>差２</v>
      </c>
      <c r="P516" s="77" t="str">
        <f>IF($I518="","",$I518*$N516)</f>
        <v/>
      </c>
      <c r="Q516" s="56" t="str">
        <f>IF($K518="","",$K518*$N516)</f>
        <v/>
      </c>
      <c r="R516" s="56" t="str">
        <f>IF($M518="","",$M518*$N516)</f>
        <v/>
      </c>
      <c r="S516" s="67"/>
      <c r="U516" s="16"/>
      <c r="V516" s="16"/>
      <c r="W516" s="16"/>
      <c r="X516" s="16"/>
    </row>
    <row r="517" spans="1:24" ht="14.25" thickBot="1" x14ac:dyDescent="0.2">
      <c r="A517" s="63"/>
      <c r="B517" s="90"/>
      <c r="C517" s="75" t="s">
        <v>11</v>
      </c>
      <c r="D517" s="76"/>
      <c r="E517" s="70"/>
      <c r="F517" s="33" t="s">
        <v>2</v>
      </c>
      <c r="G517" s="26"/>
      <c r="H517" s="59" t="str">
        <f t="shared" ref="H517" si="2506">IF($G516="","",IF($E516=1,ROUNDDOWN($G517*7.4/1000,0),ROUNDDOWN($G517*6/1000,0)))</f>
        <v/>
      </c>
      <c r="I517" s="60"/>
      <c r="J517" s="59" t="str">
        <f t="shared" si="2502"/>
        <v/>
      </c>
      <c r="K517" s="60"/>
      <c r="L517" s="59" t="str">
        <f t="shared" si="2503"/>
        <v/>
      </c>
      <c r="M517" s="61"/>
      <c r="N517" s="80"/>
      <c r="O517" s="120"/>
      <c r="P517" s="78"/>
      <c r="Q517" s="57"/>
      <c r="R517" s="57"/>
      <c r="S517" s="67"/>
      <c r="U517" s="16"/>
      <c r="V517" s="16"/>
      <c r="W517" s="16"/>
      <c r="X517" s="16"/>
    </row>
    <row r="518" spans="1:24" ht="14.25" thickBot="1" x14ac:dyDescent="0.2">
      <c r="A518" s="63"/>
      <c r="B518" s="90"/>
      <c r="C518" s="37"/>
      <c r="D518" s="38" t="s">
        <v>30</v>
      </c>
      <c r="E518" s="71"/>
      <c r="F518" s="39" t="str">
        <f t="shared" ref="F518" si="2507">$O$12</f>
        <v>差２</v>
      </c>
      <c r="G518" s="40" t="str">
        <f t="shared" ref="G518" si="2508">IF(AND($G516="",$G517=""),"",$G516-$G517)</f>
        <v/>
      </c>
      <c r="H518" s="41" t="s">
        <v>4</v>
      </c>
      <c r="I518" s="42" t="str">
        <f t="shared" ref="I518" si="2509">IF(AND($H516="",$H517=""),"",$H516-$H517)</f>
        <v/>
      </c>
      <c r="J518" s="41" t="s">
        <v>5</v>
      </c>
      <c r="K518" s="42" t="str">
        <f t="shared" ref="K518" si="2510">IF(AND($J516="",$J517=""),"",$J516-$J517)</f>
        <v/>
      </c>
      <c r="L518" s="43" t="s">
        <v>6</v>
      </c>
      <c r="M518" s="40" t="str">
        <f t="shared" ref="M518" si="2511">IF(AND($L516="",$L517=""),"",$L516-$L517)</f>
        <v/>
      </c>
      <c r="N518" s="80"/>
      <c r="O518" s="121"/>
      <c r="P518" s="78"/>
      <c r="Q518" s="58"/>
      <c r="R518" s="58"/>
      <c r="S518" s="68"/>
      <c r="U518" s="16"/>
      <c r="V518" s="16"/>
      <c r="W518" s="16"/>
      <c r="X518" s="16"/>
    </row>
    <row r="519" spans="1:24" ht="15" thickTop="1" thickBot="1" x14ac:dyDescent="0.2">
      <c r="A519" s="64"/>
      <c r="B519" s="98" t="s">
        <v>18</v>
      </c>
      <c r="C519" s="99"/>
      <c r="D519" s="99"/>
      <c r="E519" s="99"/>
      <c r="F519" s="99"/>
      <c r="G519" s="99"/>
      <c r="H519" s="99"/>
      <c r="I519" s="99"/>
      <c r="J519" s="99"/>
      <c r="K519" s="99"/>
      <c r="L519" s="99"/>
      <c r="M519" s="99"/>
      <c r="N519" s="99"/>
      <c r="O519" s="100"/>
      <c r="P519" s="44" t="str">
        <f t="shared" ref="P519" si="2512">IF(AND($P513="",$P516=""),"",SUM($P513:$P516))</f>
        <v/>
      </c>
      <c r="Q519" s="45" t="str">
        <f t="shared" ref="Q519" si="2513">IF(AND(Q513="",Q516=""),"",SUM(Q513:Q516))</f>
        <v/>
      </c>
      <c r="R519" s="45" t="str">
        <f t="shared" ref="R519" si="2514">IF(AND($R513="",$R516=""),"",SUM($R513:$R516))</f>
        <v/>
      </c>
      <c r="S519" s="46" t="str">
        <f t="shared" ref="S519" si="2515">IF(AND($P519="",$Q519="",$R519=""),"",SUM($P519:$R519))</f>
        <v/>
      </c>
      <c r="T519" s="50">
        <v>73</v>
      </c>
      <c r="U519" s="51" t="str">
        <f t="shared" ref="U519" si="2516">P519</f>
        <v/>
      </c>
      <c r="V519" s="51" t="str">
        <f t="shared" ref="V519" si="2517">Q519</f>
        <v/>
      </c>
      <c r="W519" s="51" t="str">
        <f t="shared" ref="W519" si="2518">R519</f>
        <v/>
      </c>
      <c r="X519" s="51" t="str">
        <f t="shared" ref="X519" si="2519">S519</f>
        <v/>
      </c>
    </row>
    <row r="520" spans="1:24" ht="14.25" thickBot="1" x14ac:dyDescent="0.2">
      <c r="A520" s="62" t="str" cm="1">
        <f t="array" aca="1" ref="A520" ca="1">IF($B520="","",IF(ISNUMBER(OFFSET(INDIRECT(ADDRESS(ROW(),COLUMN())),-7,0)),OFFSET(INDIRECT(ADDRESS(ROW(),COLUMN())),-7,0)+1,1))</f>
        <v/>
      </c>
      <c r="B520" s="88"/>
      <c r="C520" s="31"/>
      <c r="D520" s="20" t="s">
        <v>30</v>
      </c>
      <c r="E520" s="69" t="s">
        <v>29</v>
      </c>
      <c r="F520" s="21" t="s">
        <v>1</v>
      </c>
      <c r="G520" s="25"/>
      <c r="H520" s="54" t="str">
        <f t="shared" ref="H520" si="2520">IF($G520="","",IF($E520=1,ROUNDDOWN($G520*7.4/1000,0),ROUNDDOWN($G520*6/1000,0)))</f>
        <v/>
      </c>
      <c r="I520" s="55"/>
      <c r="J520" s="54" t="str">
        <f t="shared" ref="J520" si="2521">IF($G520="","",ROUNDDOWN($G520*2/1000,0))</f>
        <v/>
      </c>
      <c r="K520" s="55"/>
      <c r="L520" s="54" t="str">
        <f t="shared" ref="L520" si="2522">IF(G520="","",ROUNDDOWN($G520*2/1000,0))</f>
        <v/>
      </c>
      <c r="M520" s="123"/>
      <c r="N520" s="79" t="str">
        <f t="shared" ref="N520" si="2523">IF(AND($C520="",$C522=""),"",ABS($C520-$C522)+1)</f>
        <v/>
      </c>
      <c r="O520" s="81" t="str">
        <f t="shared" ref="O520" si="2524">REPLACE($O$7,1,2,"差１")</f>
        <v>差１</v>
      </c>
      <c r="P520" s="72" t="str">
        <f t="shared" ref="P520" si="2525">IF($I522="","",$I522*$N520)</f>
        <v/>
      </c>
      <c r="Q520" s="56" t="str">
        <f t="shared" ref="Q520" si="2526">IF($K522="","",$K522*$N520)</f>
        <v/>
      </c>
      <c r="R520" s="56" t="str">
        <f t="shared" ref="R520" si="2527">IF($M522="","",$M522*$N520)</f>
        <v/>
      </c>
      <c r="S520" s="67"/>
      <c r="U520" s="16"/>
      <c r="V520" s="16"/>
      <c r="W520" s="16"/>
      <c r="X520" s="16"/>
    </row>
    <row r="521" spans="1:24" ht="14.25" thickBot="1" x14ac:dyDescent="0.2">
      <c r="A521" s="63"/>
      <c r="B521" s="88"/>
      <c r="C521" s="75" t="s">
        <v>11</v>
      </c>
      <c r="D521" s="76"/>
      <c r="E521" s="70"/>
      <c r="F521" s="33" t="s">
        <v>2</v>
      </c>
      <c r="G521" s="26"/>
      <c r="H521" s="59" t="str">
        <f t="shared" ref="H521" si="2528">IF($G521="","",IF($E520=1,ROUNDDOWN($G521*7.4/1000,0),ROUNDDOWN($G521*6/1000,0)))</f>
        <v/>
      </c>
      <c r="I521" s="60"/>
      <c r="J521" s="59" t="str">
        <f t="shared" ref="J521" si="2529">IF(G521="","",ROUNDDOWN(G521*2/1000,0))</f>
        <v/>
      </c>
      <c r="K521" s="60"/>
      <c r="L521" s="59" t="str">
        <f t="shared" ref="L521" si="2530">IF($G521="","",ROUNDDOWN($G521*2/1000,0))</f>
        <v/>
      </c>
      <c r="M521" s="61"/>
      <c r="N521" s="80"/>
      <c r="O521" s="81"/>
      <c r="P521" s="73"/>
      <c r="Q521" s="57"/>
      <c r="R521" s="57"/>
      <c r="S521" s="67"/>
      <c r="U521" s="16"/>
      <c r="V521" s="16"/>
      <c r="W521" s="16"/>
      <c r="X521" s="16"/>
    </row>
    <row r="522" spans="1:24" ht="14.25" thickBot="1" x14ac:dyDescent="0.2">
      <c r="A522" s="63"/>
      <c r="B522" s="88"/>
      <c r="C522" s="34"/>
      <c r="D522" s="22" t="s">
        <v>30</v>
      </c>
      <c r="E522" s="71"/>
      <c r="F522" s="23" t="str">
        <f t="shared" ref="F522" si="2531">$O$9</f>
        <v>差１</v>
      </c>
      <c r="G522" s="7" t="str">
        <f t="shared" ref="G522" si="2532">IF(AND($G520="",$G521="",""),"",$G520-$G521)</f>
        <v/>
      </c>
      <c r="H522" s="8" t="s">
        <v>4</v>
      </c>
      <c r="I522" s="9" t="str">
        <f t="shared" ref="I522" si="2533">IF(AND($H520="",$H521=""),"",$H520-$H521)</f>
        <v/>
      </c>
      <c r="J522" s="8" t="s">
        <v>5</v>
      </c>
      <c r="K522" s="9" t="str">
        <f t="shared" ref="K522" si="2534">IF(AND($J520="",$J521=""),"",$J520-$J521)</f>
        <v/>
      </c>
      <c r="L522" s="10" t="s">
        <v>6</v>
      </c>
      <c r="M522" s="7" t="str">
        <f t="shared" ref="M522" si="2535">IF(AND($L520="",$L521=""),"",$L520-$L521)</f>
        <v/>
      </c>
      <c r="N522" s="122"/>
      <c r="O522" s="81"/>
      <c r="P522" s="74"/>
      <c r="Q522" s="58"/>
      <c r="R522" s="58"/>
      <c r="S522" s="67"/>
      <c r="U522" s="16"/>
      <c r="V522" s="16"/>
      <c r="W522" s="16"/>
      <c r="X522" s="16"/>
    </row>
    <row r="523" spans="1:24" ht="14.25" thickBot="1" x14ac:dyDescent="0.2">
      <c r="A523" s="63"/>
      <c r="B523" s="89"/>
      <c r="C523" s="31"/>
      <c r="D523" s="20" t="s">
        <v>30</v>
      </c>
      <c r="E523" s="69"/>
      <c r="F523" s="24" t="s">
        <v>1</v>
      </c>
      <c r="G523" s="26"/>
      <c r="H523" s="117" t="str">
        <f t="shared" ref="H523" si="2536">IF($G523="","",IF($E523=1,ROUNDDOWN($G523*7.4/1000,0),ROUNDDOWN($G523*6/1000,0)))</f>
        <v/>
      </c>
      <c r="I523" s="118"/>
      <c r="J523" s="117" t="str">
        <f t="shared" ref="J523:J524" si="2537">IF($G523="","",ROUNDDOWN($G523*2/1000,0))</f>
        <v/>
      </c>
      <c r="K523" s="118"/>
      <c r="L523" s="117" t="str">
        <f t="shared" ref="L523:L524" si="2538">IF($G523="","",ROUNDDOWN($G523*2/1000,0))</f>
        <v/>
      </c>
      <c r="M523" s="119"/>
      <c r="N523" s="79" t="str">
        <f t="shared" ref="N523" si="2539">IF(AND($C523="",$C525=""),"",ABS($C523-$C525)+1)</f>
        <v/>
      </c>
      <c r="O523" s="120" t="str">
        <f t="shared" ref="O523" si="2540">REPLACE($O$7,1,2,"差２")</f>
        <v>差２</v>
      </c>
      <c r="P523" s="77" t="str">
        <f>IF($I525="","",$I525*$N523)</f>
        <v/>
      </c>
      <c r="Q523" s="56" t="str">
        <f>IF($K525="","",$K525*$N523)</f>
        <v/>
      </c>
      <c r="R523" s="56" t="str">
        <f>IF($M525="","",$M525*$N523)</f>
        <v/>
      </c>
      <c r="S523" s="67"/>
      <c r="U523" s="16"/>
      <c r="V523" s="16"/>
      <c r="W523" s="16"/>
      <c r="X523" s="16"/>
    </row>
    <row r="524" spans="1:24" ht="14.25" thickBot="1" x14ac:dyDescent="0.2">
      <c r="A524" s="63"/>
      <c r="B524" s="90"/>
      <c r="C524" s="75" t="s">
        <v>11</v>
      </c>
      <c r="D524" s="76"/>
      <c r="E524" s="70"/>
      <c r="F524" s="33" t="s">
        <v>2</v>
      </c>
      <c r="G524" s="26"/>
      <c r="H524" s="59" t="str">
        <f t="shared" ref="H524" si="2541">IF($G523="","",IF($E523=1,ROUNDDOWN($G524*7.4/1000,0),ROUNDDOWN($G524*6/1000,0)))</f>
        <v/>
      </c>
      <c r="I524" s="60"/>
      <c r="J524" s="59" t="str">
        <f t="shared" si="2537"/>
        <v/>
      </c>
      <c r="K524" s="60"/>
      <c r="L524" s="59" t="str">
        <f t="shared" si="2538"/>
        <v/>
      </c>
      <c r="M524" s="61"/>
      <c r="N524" s="80"/>
      <c r="O524" s="120"/>
      <c r="P524" s="78"/>
      <c r="Q524" s="57"/>
      <c r="R524" s="57"/>
      <c r="S524" s="67"/>
      <c r="U524" s="16"/>
      <c r="V524" s="16"/>
      <c r="W524" s="16"/>
      <c r="X524" s="16"/>
    </row>
    <row r="525" spans="1:24" ht="14.25" thickBot="1" x14ac:dyDescent="0.2">
      <c r="A525" s="63"/>
      <c r="B525" s="90"/>
      <c r="C525" s="37"/>
      <c r="D525" s="38" t="s">
        <v>30</v>
      </c>
      <c r="E525" s="71"/>
      <c r="F525" s="39" t="str">
        <f t="shared" ref="F525" si="2542">$O$12</f>
        <v>差２</v>
      </c>
      <c r="G525" s="40" t="str">
        <f t="shared" ref="G525" si="2543">IF(AND($G523="",$G524=""),"",$G523-$G524)</f>
        <v/>
      </c>
      <c r="H525" s="41" t="s">
        <v>4</v>
      </c>
      <c r="I525" s="42" t="str">
        <f t="shared" ref="I525" si="2544">IF(AND($H523="",$H524=""),"",$H523-$H524)</f>
        <v/>
      </c>
      <c r="J525" s="41" t="s">
        <v>5</v>
      </c>
      <c r="K525" s="42" t="str">
        <f t="shared" ref="K525" si="2545">IF(AND($J523="",$J524=""),"",$J523-$J524)</f>
        <v/>
      </c>
      <c r="L525" s="43" t="s">
        <v>6</v>
      </c>
      <c r="M525" s="40" t="str">
        <f t="shared" ref="M525" si="2546">IF(AND($L523="",$L524=""),"",$L523-$L524)</f>
        <v/>
      </c>
      <c r="N525" s="80"/>
      <c r="O525" s="121"/>
      <c r="P525" s="78"/>
      <c r="Q525" s="58"/>
      <c r="R525" s="58"/>
      <c r="S525" s="68"/>
      <c r="U525" s="16"/>
      <c r="V525" s="16"/>
      <c r="W525" s="16"/>
      <c r="X525" s="16"/>
    </row>
    <row r="526" spans="1:24" ht="15" thickTop="1" thickBot="1" x14ac:dyDescent="0.2">
      <c r="A526" s="64"/>
      <c r="B526" s="98" t="s">
        <v>18</v>
      </c>
      <c r="C526" s="99"/>
      <c r="D526" s="99"/>
      <c r="E526" s="99"/>
      <c r="F526" s="99"/>
      <c r="G526" s="99"/>
      <c r="H526" s="99"/>
      <c r="I526" s="99"/>
      <c r="J526" s="99"/>
      <c r="K526" s="99"/>
      <c r="L526" s="99"/>
      <c r="M526" s="99"/>
      <c r="N526" s="99"/>
      <c r="O526" s="100"/>
      <c r="P526" s="44" t="str">
        <f t="shared" ref="P526" si="2547">IF(AND($P520="",$P523=""),"",SUM($P520:$P523))</f>
        <v/>
      </c>
      <c r="Q526" s="45" t="str">
        <f t="shared" ref="Q526" si="2548">IF(AND(Q520="",Q523=""),"",SUM(Q520:Q523))</f>
        <v/>
      </c>
      <c r="R526" s="45" t="str">
        <f t="shared" ref="R526" si="2549">IF(AND($R520="",$R523=""),"",SUM($R520:$R523))</f>
        <v/>
      </c>
      <c r="S526" s="46" t="str">
        <f t="shared" ref="S526" si="2550">IF(AND($P526="",$Q526="",$R526=""),"",SUM($P526:$R526))</f>
        <v/>
      </c>
      <c r="T526" s="50">
        <v>74</v>
      </c>
      <c r="U526" s="51" t="str">
        <f t="shared" ref="U526" si="2551">P526</f>
        <v/>
      </c>
      <c r="V526" s="51" t="str">
        <f t="shared" ref="V526" si="2552">Q526</f>
        <v/>
      </c>
      <c r="W526" s="51" t="str">
        <f t="shared" ref="W526" si="2553">R526</f>
        <v/>
      </c>
      <c r="X526" s="51" t="str">
        <f t="shared" ref="X526" si="2554">S526</f>
        <v/>
      </c>
    </row>
    <row r="527" spans="1:24" ht="14.25" thickBot="1" x14ac:dyDescent="0.2">
      <c r="A527" s="62" t="str" cm="1">
        <f t="array" aca="1" ref="A527" ca="1">IF($B527="","",IF(ISNUMBER(OFFSET(INDIRECT(ADDRESS(ROW(),COLUMN())),-7,0)),OFFSET(INDIRECT(ADDRESS(ROW(),COLUMN())),-7,0)+1,1))</f>
        <v/>
      </c>
      <c r="B527" s="88"/>
      <c r="C527" s="31"/>
      <c r="D527" s="20" t="s">
        <v>30</v>
      </c>
      <c r="E527" s="69" t="s">
        <v>29</v>
      </c>
      <c r="F527" s="21" t="s">
        <v>1</v>
      </c>
      <c r="G527" s="25"/>
      <c r="H527" s="54" t="str">
        <f t="shared" ref="H527" si="2555">IF($G527="","",IF($E527=1,ROUNDDOWN($G527*7.4/1000,0),ROUNDDOWN($G527*6/1000,0)))</f>
        <v/>
      </c>
      <c r="I527" s="55"/>
      <c r="J527" s="54" t="str">
        <f t="shared" ref="J527" si="2556">IF($G527="","",ROUNDDOWN($G527*2/1000,0))</f>
        <v/>
      </c>
      <c r="K527" s="55"/>
      <c r="L527" s="54" t="str">
        <f t="shared" ref="L527" si="2557">IF(G527="","",ROUNDDOWN($G527*2/1000,0))</f>
        <v/>
      </c>
      <c r="M527" s="123"/>
      <c r="N527" s="79" t="str">
        <f t="shared" ref="N527" si="2558">IF(AND($C527="",$C529=""),"",ABS($C527-$C529)+1)</f>
        <v/>
      </c>
      <c r="O527" s="81" t="str">
        <f t="shared" ref="O527" si="2559">REPLACE($O$7,1,2,"差１")</f>
        <v>差１</v>
      </c>
      <c r="P527" s="72" t="str">
        <f t="shared" ref="P527" si="2560">IF($I529="","",$I529*$N527)</f>
        <v/>
      </c>
      <c r="Q527" s="56" t="str">
        <f t="shared" ref="Q527" si="2561">IF($K529="","",$K529*$N527)</f>
        <v/>
      </c>
      <c r="R527" s="56" t="str">
        <f t="shared" ref="R527" si="2562">IF($M529="","",$M529*$N527)</f>
        <v/>
      </c>
      <c r="S527" s="67"/>
      <c r="U527" s="16"/>
      <c r="V527" s="16"/>
      <c r="W527" s="16"/>
      <c r="X527" s="16"/>
    </row>
    <row r="528" spans="1:24" ht="14.25" thickBot="1" x14ac:dyDescent="0.2">
      <c r="A528" s="63"/>
      <c r="B528" s="88"/>
      <c r="C528" s="75" t="s">
        <v>11</v>
      </c>
      <c r="D528" s="76"/>
      <c r="E528" s="70"/>
      <c r="F528" s="33" t="s">
        <v>2</v>
      </c>
      <c r="G528" s="26"/>
      <c r="H528" s="59" t="str">
        <f t="shared" ref="H528" si="2563">IF($G528="","",IF($E527=1,ROUNDDOWN($G528*7.4/1000,0),ROUNDDOWN($G528*6/1000,0)))</f>
        <v/>
      </c>
      <c r="I528" s="60"/>
      <c r="J528" s="59" t="str">
        <f t="shared" ref="J528" si="2564">IF(G528="","",ROUNDDOWN(G528*2/1000,0))</f>
        <v/>
      </c>
      <c r="K528" s="60"/>
      <c r="L528" s="59" t="str">
        <f t="shared" ref="L528" si="2565">IF($G528="","",ROUNDDOWN($G528*2/1000,0))</f>
        <v/>
      </c>
      <c r="M528" s="61"/>
      <c r="N528" s="80"/>
      <c r="O528" s="81"/>
      <c r="P528" s="73"/>
      <c r="Q528" s="57"/>
      <c r="R528" s="57"/>
      <c r="S528" s="67"/>
      <c r="U528" s="16"/>
      <c r="V528" s="16"/>
      <c r="W528" s="16"/>
      <c r="X528" s="16"/>
    </row>
    <row r="529" spans="1:24" ht="14.25" thickBot="1" x14ac:dyDescent="0.2">
      <c r="A529" s="63"/>
      <c r="B529" s="88"/>
      <c r="C529" s="34"/>
      <c r="D529" s="22" t="s">
        <v>30</v>
      </c>
      <c r="E529" s="71"/>
      <c r="F529" s="23" t="str">
        <f t="shared" ref="F529" si="2566">$O$9</f>
        <v>差１</v>
      </c>
      <c r="G529" s="7" t="str">
        <f t="shared" ref="G529" si="2567">IF(AND($G527="",$G528="",""),"",$G527-$G528)</f>
        <v/>
      </c>
      <c r="H529" s="8" t="s">
        <v>4</v>
      </c>
      <c r="I529" s="9" t="str">
        <f t="shared" ref="I529" si="2568">IF(AND($H527="",$H528=""),"",$H527-$H528)</f>
        <v/>
      </c>
      <c r="J529" s="8" t="s">
        <v>5</v>
      </c>
      <c r="K529" s="9" t="str">
        <f t="shared" ref="K529" si="2569">IF(AND($J527="",$J528=""),"",$J527-$J528)</f>
        <v/>
      </c>
      <c r="L529" s="10" t="s">
        <v>6</v>
      </c>
      <c r="M529" s="7" t="str">
        <f t="shared" ref="M529" si="2570">IF(AND($L527="",$L528=""),"",$L527-$L528)</f>
        <v/>
      </c>
      <c r="N529" s="122"/>
      <c r="O529" s="81"/>
      <c r="P529" s="74"/>
      <c r="Q529" s="58"/>
      <c r="R529" s="58"/>
      <c r="S529" s="67"/>
      <c r="U529" s="16"/>
      <c r="V529" s="16"/>
      <c r="W529" s="16"/>
      <c r="X529" s="16"/>
    </row>
    <row r="530" spans="1:24" ht="14.25" thickBot="1" x14ac:dyDescent="0.2">
      <c r="A530" s="63"/>
      <c r="B530" s="89"/>
      <c r="C530" s="31"/>
      <c r="D530" s="20" t="s">
        <v>30</v>
      </c>
      <c r="E530" s="69"/>
      <c r="F530" s="24" t="s">
        <v>1</v>
      </c>
      <c r="G530" s="26"/>
      <c r="H530" s="117" t="str">
        <f t="shared" ref="H530" si="2571">IF($G530="","",IF($E530=1,ROUNDDOWN($G530*7.4/1000,0),ROUNDDOWN($G530*6/1000,0)))</f>
        <v/>
      </c>
      <c r="I530" s="118"/>
      <c r="J530" s="117" t="str">
        <f t="shared" ref="J530:J531" si="2572">IF($G530="","",ROUNDDOWN($G530*2/1000,0))</f>
        <v/>
      </c>
      <c r="K530" s="118"/>
      <c r="L530" s="117" t="str">
        <f t="shared" ref="L530:L531" si="2573">IF($G530="","",ROUNDDOWN($G530*2/1000,0))</f>
        <v/>
      </c>
      <c r="M530" s="119"/>
      <c r="N530" s="79" t="str">
        <f t="shared" ref="N530" si="2574">IF(AND($C530="",$C532=""),"",ABS($C530-$C532)+1)</f>
        <v/>
      </c>
      <c r="O530" s="120" t="str">
        <f t="shared" ref="O530" si="2575">REPLACE($O$7,1,2,"差２")</f>
        <v>差２</v>
      </c>
      <c r="P530" s="77" t="str">
        <f>IF($I532="","",$I532*$N530)</f>
        <v/>
      </c>
      <c r="Q530" s="56" t="str">
        <f>IF($K532="","",$K532*$N530)</f>
        <v/>
      </c>
      <c r="R530" s="56" t="str">
        <f>IF($M532="","",$M532*$N530)</f>
        <v/>
      </c>
      <c r="S530" s="67"/>
      <c r="U530" s="16"/>
      <c r="V530" s="16"/>
      <c r="W530" s="16"/>
      <c r="X530" s="16"/>
    </row>
    <row r="531" spans="1:24" ht="14.25" thickBot="1" x14ac:dyDescent="0.2">
      <c r="A531" s="63"/>
      <c r="B531" s="90"/>
      <c r="C531" s="75" t="s">
        <v>11</v>
      </c>
      <c r="D531" s="76"/>
      <c r="E531" s="70"/>
      <c r="F531" s="33" t="s">
        <v>2</v>
      </c>
      <c r="G531" s="26"/>
      <c r="H531" s="59" t="str">
        <f t="shared" ref="H531" si="2576">IF($G530="","",IF($E530=1,ROUNDDOWN($G531*7.4/1000,0),ROUNDDOWN($G531*6/1000,0)))</f>
        <v/>
      </c>
      <c r="I531" s="60"/>
      <c r="J531" s="59" t="str">
        <f t="shared" si="2572"/>
        <v/>
      </c>
      <c r="K531" s="60"/>
      <c r="L531" s="59" t="str">
        <f t="shared" si="2573"/>
        <v/>
      </c>
      <c r="M531" s="61"/>
      <c r="N531" s="80"/>
      <c r="O531" s="120"/>
      <c r="P531" s="78"/>
      <c r="Q531" s="57"/>
      <c r="R531" s="57"/>
      <c r="S531" s="67"/>
      <c r="U531" s="16"/>
      <c r="V531" s="16"/>
      <c r="W531" s="16"/>
      <c r="X531" s="16"/>
    </row>
    <row r="532" spans="1:24" ht="14.25" thickBot="1" x14ac:dyDescent="0.2">
      <c r="A532" s="63"/>
      <c r="B532" s="90"/>
      <c r="C532" s="37"/>
      <c r="D532" s="38" t="s">
        <v>30</v>
      </c>
      <c r="E532" s="71"/>
      <c r="F532" s="39" t="str">
        <f t="shared" ref="F532" si="2577">$O$12</f>
        <v>差２</v>
      </c>
      <c r="G532" s="40" t="str">
        <f t="shared" ref="G532" si="2578">IF(AND($G530="",$G531=""),"",$G530-$G531)</f>
        <v/>
      </c>
      <c r="H532" s="41" t="s">
        <v>4</v>
      </c>
      <c r="I532" s="42" t="str">
        <f t="shared" ref="I532" si="2579">IF(AND($H530="",$H531=""),"",$H530-$H531)</f>
        <v/>
      </c>
      <c r="J532" s="41" t="s">
        <v>5</v>
      </c>
      <c r="K532" s="42" t="str">
        <f t="shared" ref="K532" si="2580">IF(AND($J530="",$J531=""),"",$J530-$J531)</f>
        <v/>
      </c>
      <c r="L532" s="43" t="s">
        <v>6</v>
      </c>
      <c r="M532" s="40" t="str">
        <f t="shared" ref="M532" si="2581">IF(AND($L530="",$L531=""),"",$L530-$L531)</f>
        <v/>
      </c>
      <c r="N532" s="80"/>
      <c r="O532" s="121"/>
      <c r="P532" s="78"/>
      <c r="Q532" s="58"/>
      <c r="R532" s="58"/>
      <c r="S532" s="68"/>
      <c r="U532" s="16"/>
      <c r="V532" s="16"/>
      <c r="W532" s="16"/>
      <c r="X532" s="16"/>
    </row>
    <row r="533" spans="1:24" ht="15" thickTop="1" thickBot="1" x14ac:dyDescent="0.2">
      <c r="A533" s="64"/>
      <c r="B533" s="98" t="s">
        <v>18</v>
      </c>
      <c r="C533" s="99"/>
      <c r="D533" s="99"/>
      <c r="E533" s="99"/>
      <c r="F533" s="99"/>
      <c r="G533" s="99"/>
      <c r="H533" s="99"/>
      <c r="I533" s="99"/>
      <c r="J533" s="99"/>
      <c r="K533" s="99"/>
      <c r="L533" s="99"/>
      <c r="M533" s="99"/>
      <c r="N533" s="99"/>
      <c r="O533" s="100"/>
      <c r="P533" s="44" t="str">
        <f t="shared" ref="P533" si="2582">IF(AND($P527="",$P530=""),"",SUM($P527:$P530))</f>
        <v/>
      </c>
      <c r="Q533" s="45" t="str">
        <f t="shared" ref="Q533" si="2583">IF(AND(Q527="",Q530=""),"",SUM(Q527:Q530))</f>
        <v/>
      </c>
      <c r="R533" s="45" t="str">
        <f t="shared" ref="R533" si="2584">IF(AND($R527="",$R530=""),"",SUM($R527:$R530))</f>
        <v/>
      </c>
      <c r="S533" s="46" t="str">
        <f t="shared" ref="S533" si="2585">IF(AND($P533="",$Q533="",$R533=""),"",SUM($P533:$R533))</f>
        <v/>
      </c>
      <c r="T533" s="50">
        <v>75</v>
      </c>
      <c r="U533" s="51" t="str">
        <f t="shared" ref="U533" si="2586">P533</f>
        <v/>
      </c>
      <c r="V533" s="51" t="str">
        <f t="shared" ref="V533" si="2587">Q533</f>
        <v/>
      </c>
      <c r="W533" s="51" t="str">
        <f t="shared" ref="W533" si="2588">R533</f>
        <v/>
      </c>
      <c r="X533" s="51" t="str">
        <f t="shared" ref="X533" si="2589">S533</f>
        <v/>
      </c>
    </row>
    <row r="534" spans="1:24" ht="14.25" thickBot="1" x14ac:dyDescent="0.2">
      <c r="A534" s="62" t="str" cm="1">
        <f t="array" aca="1" ref="A534" ca="1">IF($B534="","",IF(ISNUMBER(OFFSET(INDIRECT(ADDRESS(ROW(),COLUMN())),-7,0)),OFFSET(INDIRECT(ADDRESS(ROW(),COLUMN())),-7,0)+1,1))</f>
        <v/>
      </c>
      <c r="B534" s="88"/>
      <c r="C534" s="31"/>
      <c r="D534" s="20" t="s">
        <v>30</v>
      </c>
      <c r="E534" s="69" t="s">
        <v>29</v>
      </c>
      <c r="F534" s="21" t="s">
        <v>1</v>
      </c>
      <c r="G534" s="25"/>
      <c r="H534" s="54" t="str">
        <f t="shared" ref="H534" si="2590">IF($G534="","",IF($E534=1,ROUNDDOWN($G534*7.4/1000,0),ROUNDDOWN($G534*6/1000,0)))</f>
        <v/>
      </c>
      <c r="I534" s="55"/>
      <c r="J534" s="54" t="str">
        <f t="shared" ref="J534" si="2591">IF($G534="","",ROUNDDOWN($G534*2/1000,0))</f>
        <v/>
      </c>
      <c r="K534" s="55"/>
      <c r="L534" s="54" t="str">
        <f t="shared" ref="L534" si="2592">IF(G534="","",ROUNDDOWN($G534*2/1000,0))</f>
        <v/>
      </c>
      <c r="M534" s="123"/>
      <c r="N534" s="79" t="str">
        <f t="shared" ref="N534" si="2593">IF(AND($C534="",$C536=""),"",ABS($C534-$C536)+1)</f>
        <v/>
      </c>
      <c r="O534" s="81" t="str">
        <f t="shared" ref="O534" si="2594">REPLACE($O$7,1,2,"差１")</f>
        <v>差１</v>
      </c>
      <c r="P534" s="72" t="str">
        <f t="shared" ref="P534" si="2595">IF($I536="","",$I536*$N534)</f>
        <v/>
      </c>
      <c r="Q534" s="56" t="str">
        <f t="shared" ref="Q534" si="2596">IF($K536="","",$K536*$N534)</f>
        <v/>
      </c>
      <c r="R534" s="56" t="str">
        <f t="shared" ref="R534" si="2597">IF($M536="","",$M536*$N534)</f>
        <v/>
      </c>
      <c r="S534" s="67"/>
      <c r="U534" s="16"/>
      <c r="V534" s="16"/>
      <c r="W534" s="16"/>
      <c r="X534" s="16"/>
    </row>
    <row r="535" spans="1:24" ht="14.25" thickBot="1" x14ac:dyDescent="0.2">
      <c r="A535" s="63"/>
      <c r="B535" s="88"/>
      <c r="C535" s="75" t="s">
        <v>11</v>
      </c>
      <c r="D535" s="76"/>
      <c r="E535" s="70"/>
      <c r="F535" s="33" t="s">
        <v>2</v>
      </c>
      <c r="G535" s="26"/>
      <c r="H535" s="59" t="str">
        <f t="shared" ref="H535" si="2598">IF($G535="","",IF($E534=1,ROUNDDOWN($G535*7.4/1000,0),ROUNDDOWN($G535*6/1000,0)))</f>
        <v/>
      </c>
      <c r="I535" s="60"/>
      <c r="J535" s="59" t="str">
        <f t="shared" ref="J535" si="2599">IF(G535="","",ROUNDDOWN(G535*2/1000,0))</f>
        <v/>
      </c>
      <c r="K535" s="60"/>
      <c r="L535" s="59" t="str">
        <f t="shared" ref="L535" si="2600">IF($G535="","",ROUNDDOWN($G535*2/1000,0))</f>
        <v/>
      </c>
      <c r="M535" s="61"/>
      <c r="N535" s="80"/>
      <c r="O535" s="81"/>
      <c r="P535" s="73"/>
      <c r="Q535" s="57"/>
      <c r="R535" s="57"/>
      <c r="S535" s="67"/>
      <c r="U535" s="16"/>
      <c r="V535" s="16"/>
      <c r="W535" s="16"/>
      <c r="X535" s="16"/>
    </row>
    <row r="536" spans="1:24" ht="14.25" thickBot="1" x14ac:dyDescent="0.2">
      <c r="A536" s="63"/>
      <c r="B536" s="88"/>
      <c r="C536" s="34"/>
      <c r="D536" s="22" t="s">
        <v>30</v>
      </c>
      <c r="E536" s="71"/>
      <c r="F536" s="23" t="str">
        <f t="shared" ref="F536" si="2601">$O$9</f>
        <v>差１</v>
      </c>
      <c r="G536" s="7" t="str">
        <f t="shared" ref="G536" si="2602">IF(AND($G534="",$G535="",""),"",$G534-$G535)</f>
        <v/>
      </c>
      <c r="H536" s="8" t="s">
        <v>4</v>
      </c>
      <c r="I536" s="9" t="str">
        <f t="shared" ref="I536" si="2603">IF(AND($H534="",$H535=""),"",$H534-$H535)</f>
        <v/>
      </c>
      <c r="J536" s="8" t="s">
        <v>5</v>
      </c>
      <c r="K536" s="9" t="str">
        <f t="shared" ref="K536" si="2604">IF(AND($J534="",$J535=""),"",$J534-$J535)</f>
        <v/>
      </c>
      <c r="L536" s="10" t="s">
        <v>6</v>
      </c>
      <c r="M536" s="7" t="str">
        <f t="shared" ref="M536" si="2605">IF(AND($L534="",$L535=""),"",$L534-$L535)</f>
        <v/>
      </c>
      <c r="N536" s="122"/>
      <c r="O536" s="81"/>
      <c r="P536" s="74"/>
      <c r="Q536" s="58"/>
      <c r="R536" s="58"/>
      <c r="S536" s="67"/>
      <c r="U536" s="16"/>
      <c r="V536" s="16"/>
      <c r="W536" s="16"/>
      <c r="X536" s="16"/>
    </row>
    <row r="537" spans="1:24" ht="14.25" thickBot="1" x14ac:dyDescent="0.2">
      <c r="A537" s="63"/>
      <c r="B537" s="89"/>
      <c r="C537" s="31"/>
      <c r="D537" s="20" t="s">
        <v>30</v>
      </c>
      <c r="E537" s="69"/>
      <c r="F537" s="24" t="s">
        <v>1</v>
      </c>
      <c r="G537" s="26"/>
      <c r="H537" s="117" t="str">
        <f t="shared" ref="H537" si="2606">IF($G537="","",IF($E537=1,ROUNDDOWN($G537*7.4/1000,0),ROUNDDOWN($G537*6/1000,0)))</f>
        <v/>
      </c>
      <c r="I537" s="118"/>
      <c r="J537" s="117" t="str">
        <f t="shared" ref="J537:J538" si="2607">IF($G537="","",ROUNDDOWN($G537*2/1000,0))</f>
        <v/>
      </c>
      <c r="K537" s="118"/>
      <c r="L537" s="117" t="str">
        <f t="shared" ref="L537:L538" si="2608">IF($G537="","",ROUNDDOWN($G537*2/1000,0))</f>
        <v/>
      </c>
      <c r="M537" s="119"/>
      <c r="N537" s="79" t="str">
        <f t="shared" ref="N537" si="2609">IF(AND($C537="",$C539=""),"",ABS($C537-$C539)+1)</f>
        <v/>
      </c>
      <c r="O537" s="120" t="str">
        <f t="shared" ref="O537" si="2610">REPLACE($O$7,1,2,"差２")</f>
        <v>差２</v>
      </c>
      <c r="P537" s="77" t="str">
        <f>IF($I539="","",$I539*$N537)</f>
        <v/>
      </c>
      <c r="Q537" s="56" t="str">
        <f>IF($K539="","",$K539*$N537)</f>
        <v/>
      </c>
      <c r="R537" s="56" t="str">
        <f>IF($M539="","",$M539*$N537)</f>
        <v/>
      </c>
      <c r="S537" s="67"/>
      <c r="U537" s="16"/>
      <c r="V537" s="16"/>
      <c r="W537" s="16"/>
      <c r="X537" s="16"/>
    </row>
    <row r="538" spans="1:24" ht="14.25" thickBot="1" x14ac:dyDescent="0.2">
      <c r="A538" s="63"/>
      <c r="B538" s="90"/>
      <c r="C538" s="75" t="s">
        <v>11</v>
      </c>
      <c r="D538" s="76"/>
      <c r="E538" s="70"/>
      <c r="F538" s="33" t="s">
        <v>2</v>
      </c>
      <c r="G538" s="26"/>
      <c r="H538" s="59" t="str">
        <f t="shared" ref="H538" si="2611">IF($G537="","",IF($E537=1,ROUNDDOWN($G538*7.4/1000,0),ROUNDDOWN($G538*6/1000,0)))</f>
        <v/>
      </c>
      <c r="I538" s="60"/>
      <c r="J538" s="59" t="str">
        <f t="shared" si="2607"/>
        <v/>
      </c>
      <c r="K538" s="60"/>
      <c r="L538" s="59" t="str">
        <f t="shared" si="2608"/>
        <v/>
      </c>
      <c r="M538" s="61"/>
      <c r="N538" s="80"/>
      <c r="O538" s="120"/>
      <c r="P538" s="78"/>
      <c r="Q538" s="57"/>
      <c r="R538" s="57"/>
      <c r="S538" s="67"/>
      <c r="U538" s="16"/>
      <c r="V538" s="16"/>
      <c r="W538" s="16"/>
      <c r="X538" s="16"/>
    </row>
    <row r="539" spans="1:24" ht="14.25" thickBot="1" x14ac:dyDescent="0.2">
      <c r="A539" s="63"/>
      <c r="B539" s="90"/>
      <c r="C539" s="37"/>
      <c r="D539" s="38" t="s">
        <v>30</v>
      </c>
      <c r="E539" s="71"/>
      <c r="F539" s="39" t="str">
        <f t="shared" ref="F539" si="2612">$O$12</f>
        <v>差２</v>
      </c>
      <c r="G539" s="40" t="str">
        <f t="shared" ref="G539" si="2613">IF(AND($G537="",$G538=""),"",$G537-$G538)</f>
        <v/>
      </c>
      <c r="H539" s="41" t="s">
        <v>4</v>
      </c>
      <c r="I539" s="42" t="str">
        <f t="shared" ref="I539" si="2614">IF(AND($H537="",$H538=""),"",$H537-$H538)</f>
        <v/>
      </c>
      <c r="J539" s="41" t="s">
        <v>5</v>
      </c>
      <c r="K539" s="42" t="str">
        <f t="shared" ref="K539" si="2615">IF(AND($J537="",$J538=""),"",$J537-$J538)</f>
        <v/>
      </c>
      <c r="L539" s="43" t="s">
        <v>6</v>
      </c>
      <c r="M539" s="40" t="str">
        <f t="shared" ref="M539" si="2616">IF(AND($L537="",$L538=""),"",$L537-$L538)</f>
        <v/>
      </c>
      <c r="N539" s="80"/>
      <c r="O539" s="121"/>
      <c r="P539" s="78"/>
      <c r="Q539" s="58"/>
      <c r="R539" s="58"/>
      <c r="S539" s="68"/>
      <c r="U539" s="16"/>
      <c r="V539" s="16"/>
      <c r="W539" s="16"/>
      <c r="X539" s="16"/>
    </row>
    <row r="540" spans="1:24" ht="15" thickTop="1" thickBot="1" x14ac:dyDescent="0.2">
      <c r="A540" s="64"/>
      <c r="B540" s="98" t="s">
        <v>18</v>
      </c>
      <c r="C540" s="99"/>
      <c r="D540" s="99"/>
      <c r="E540" s="99"/>
      <c r="F540" s="99"/>
      <c r="G540" s="99"/>
      <c r="H540" s="99"/>
      <c r="I540" s="99"/>
      <c r="J540" s="99"/>
      <c r="K540" s="99"/>
      <c r="L540" s="99"/>
      <c r="M540" s="99"/>
      <c r="N540" s="99"/>
      <c r="O540" s="100"/>
      <c r="P540" s="44" t="str">
        <f t="shared" ref="P540" si="2617">IF(AND($P534="",$P537=""),"",SUM($P534:$P537))</f>
        <v/>
      </c>
      <c r="Q540" s="45" t="str">
        <f t="shared" ref="Q540" si="2618">IF(AND(Q534="",Q537=""),"",SUM(Q534:Q537))</f>
        <v/>
      </c>
      <c r="R540" s="45" t="str">
        <f t="shared" ref="R540" si="2619">IF(AND($R534="",$R537=""),"",SUM($R534:$R537))</f>
        <v/>
      </c>
      <c r="S540" s="46" t="str">
        <f t="shared" ref="S540" si="2620">IF(AND($P540="",$Q540="",$R540=""),"",SUM($P540:$R540))</f>
        <v/>
      </c>
      <c r="T540" s="50">
        <v>76</v>
      </c>
      <c r="U540" s="51" t="str">
        <f t="shared" ref="U540" si="2621">P540</f>
        <v/>
      </c>
      <c r="V540" s="51" t="str">
        <f t="shared" ref="V540" si="2622">Q540</f>
        <v/>
      </c>
      <c r="W540" s="51" t="str">
        <f t="shared" ref="W540" si="2623">R540</f>
        <v/>
      </c>
      <c r="X540" s="51" t="str">
        <f t="shared" ref="X540" si="2624">S540</f>
        <v/>
      </c>
    </row>
    <row r="541" spans="1:24" ht="14.25" thickBot="1" x14ac:dyDescent="0.2">
      <c r="A541" s="62" t="str" cm="1">
        <f t="array" aca="1" ref="A541" ca="1">IF($B541="","",IF(ISNUMBER(OFFSET(INDIRECT(ADDRESS(ROW(),COLUMN())),-7,0)),OFFSET(INDIRECT(ADDRESS(ROW(),COLUMN())),-7,0)+1,1))</f>
        <v/>
      </c>
      <c r="B541" s="88"/>
      <c r="C541" s="31"/>
      <c r="D541" s="20" t="s">
        <v>30</v>
      </c>
      <c r="E541" s="69" t="s">
        <v>29</v>
      </c>
      <c r="F541" s="21" t="s">
        <v>1</v>
      </c>
      <c r="G541" s="25"/>
      <c r="H541" s="54" t="str">
        <f t="shared" ref="H541" si="2625">IF($G541="","",IF($E541=1,ROUNDDOWN($G541*7.4/1000,0),ROUNDDOWN($G541*6/1000,0)))</f>
        <v/>
      </c>
      <c r="I541" s="55"/>
      <c r="J541" s="54" t="str">
        <f t="shared" ref="J541" si="2626">IF($G541="","",ROUNDDOWN($G541*2/1000,0))</f>
        <v/>
      </c>
      <c r="K541" s="55"/>
      <c r="L541" s="54" t="str">
        <f t="shared" ref="L541" si="2627">IF(G541="","",ROUNDDOWN($G541*2/1000,0))</f>
        <v/>
      </c>
      <c r="M541" s="123"/>
      <c r="N541" s="79" t="str">
        <f t="shared" ref="N541" si="2628">IF(AND($C541="",$C543=""),"",ABS($C541-$C543)+1)</f>
        <v/>
      </c>
      <c r="O541" s="81" t="str">
        <f t="shared" ref="O541" si="2629">REPLACE($O$7,1,2,"差１")</f>
        <v>差１</v>
      </c>
      <c r="P541" s="72" t="str">
        <f t="shared" ref="P541" si="2630">IF($I543="","",$I543*$N541)</f>
        <v/>
      </c>
      <c r="Q541" s="56" t="str">
        <f t="shared" ref="Q541" si="2631">IF($K543="","",$K543*$N541)</f>
        <v/>
      </c>
      <c r="R541" s="56" t="str">
        <f t="shared" ref="R541" si="2632">IF($M543="","",$M543*$N541)</f>
        <v/>
      </c>
      <c r="S541" s="67"/>
      <c r="U541" s="16"/>
      <c r="V541" s="16"/>
      <c r="W541" s="16"/>
      <c r="X541" s="16"/>
    </row>
    <row r="542" spans="1:24" ht="14.25" thickBot="1" x14ac:dyDescent="0.2">
      <c r="A542" s="63"/>
      <c r="B542" s="88"/>
      <c r="C542" s="75" t="s">
        <v>11</v>
      </c>
      <c r="D542" s="76"/>
      <c r="E542" s="70"/>
      <c r="F542" s="33" t="s">
        <v>2</v>
      </c>
      <c r="G542" s="26"/>
      <c r="H542" s="59" t="str">
        <f t="shared" ref="H542" si="2633">IF($G542="","",IF($E541=1,ROUNDDOWN($G542*7.4/1000,0),ROUNDDOWN($G542*6/1000,0)))</f>
        <v/>
      </c>
      <c r="I542" s="60"/>
      <c r="J542" s="59" t="str">
        <f t="shared" ref="J542" si="2634">IF(G542="","",ROUNDDOWN(G542*2/1000,0))</f>
        <v/>
      </c>
      <c r="K542" s="60"/>
      <c r="L542" s="59" t="str">
        <f t="shared" ref="L542" si="2635">IF($G542="","",ROUNDDOWN($G542*2/1000,0))</f>
        <v/>
      </c>
      <c r="M542" s="61"/>
      <c r="N542" s="80"/>
      <c r="O542" s="81"/>
      <c r="P542" s="73"/>
      <c r="Q542" s="57"/>
      <c r="R542" s="57"/>
      <c r="S542" s="67"/>
      <c r="U542" s="16"/>
      <c r="V542" s="16"/>
      <c r="W542" s="16"/>
      <c r="X542" s="16"/>
    </row>
    <row r="543" spans="1:24" ht="14.25" thickBot="1" x14ac:dyDescent="0.2">
      <c r="A543" s="63"/>
      <c r="B543" s="88"/>
      <c r="C543" s="34"/>
      <c r="D543" s="22" t="s">
        <v>30</v>
      </c>
      <c r="E543" s="71"/>
      <c r="F543" s="23" t="str">
        <f t="shared" ref="F543" si="2636">$O$9</f>
        <v>差１</v>
      </c>
      <c r="G543" s="7" t="str">
        <f t="shared" ref="G543" si="2637">IF(AND($G541="",$G542="",""),"",$G541-$G542)</f>
        <v/>
      </c>
      <c r="H543" s="8" t="s">
        <v>4</v>
      </c>
      <c r="I543" s="9" t="str">
        <f t="shared" ref="I543" si="2638">IF(AND($H541="",$H542=""),"",$H541-$H542)</f>
        <v/>
      </c>
      <c r="J543" s="8" t="s">
        <v>5</v>
      </c>
      <c r="K543" s="9" t="str">
        <f t="shared" ref="K543" si="2639">IF(AND($J541="",$J542=""),"",$J541-$J542)</f>
        <v/>
      </c>
      <c r="L543" s="10" t="s">
        <v>6</v>
      </c>
      <c r="M543" s="7" t="str">
        <f t="shared" ref="M543" si="2640">IF(AND($L541="",$L542=""),"",$L541-$L542)</f>
        <v/>
      </c>
      <c r="N543" s="122"/>
      <c r="O543" s="81"/>
      <c r="P543" s="74"/>
      <c r="Q543" s="58"/>
      <c r="R543" s="58"/>
      <c r="S543" s="67"/>
      <c r="U543" s="16"/>
      <c r="V543" s="16"/>
      <c r="W543" s="16"/>
      <c r="X543" s="16"/>
    </row>
    <row r="544" spans="1:24" ht="14.25" thickBot="1" x14ac:dyDescent="0.2">
      <c r="A544" s="63"/>
      <c r="B544" s="89"/>
      <c r="C544" s="31"/>
      <c r="D544" s="20" t="s">
        <v>30</v>
      </c>
      <c r="E544" s="69"/>
      <c r="F544" s="24" t="s">
        <v>1</v>
      </c>
      <c r="G544" s="26"/>
      <c r="H544" s="117" t="str">
        <f t="shared" ref="H544" si="2641">IF($G544="","",IF($E544=1,ROUNDDOWN($G544*7.4/1000,0),ROUNDDOWN($G544*6/1000,0)))</f>
        <v/>
      </c>
      <c r="I544" s="118"/>
      <c r="J544" s="117" t="str">
        <f t="shared" ref="J544:J545" si="2642">IF($G544="","",ROUNDDOWN($G544*2/1000,0))</f>
        <v/>
      </c>
      <c r="K544" s="118"/>
      <c r="L544" s="117" t="str">
        <f t="shared" ref="L544:L545" si="2643">IF($G544="","",ROUNDDOWN($G544*2/1000,0))</f>
        <v/>
      </c>
      <c r="M544" s="119"/>
      <c r="N544" s="79" t="str">
        <f t="shared" ref="N544" si="2644">IF(AND($C544="",$C546=""),"",ABS($C544-$C546)+1)</f>
        <v/>
      </c>
      <c r="O544" s="120" t="str">
        <f t="shared" ref="O544" si="2645">REPLACE($O$7,1,2,"差２")</f>
        <v>差２</v>
      </c>
      <c r="P544" s="77" t="str">
        <f>IF($I546="","",$I546*$N544)</f>
        <v/>
      </c>
      <c r="Q544" s="56" t="str">
        <f>IF($K546="","",$K546*$N544)</f>
        <v/>
      </c>
      <c r="R544" s="56" t="str">
        <f>IF($M546="","",$M546*$N544)</f>
        <v/>
      </c>
      <c r="S544" s="67"/>
      <c r="U544" s="16"/>
      <c r="V544" s="16"/>
      <c r="W544" s="16"/>
      <c r="X544" s="16"/>
    </row>
    <row r="545" spans="1:24" ht="14.25" thickBot="1" x14ac:dyDescent="0.2">
      <c r="A545" s="63"/>
      <c r="B545" s="90"/>
      <c r="C545" s="75" t="s">
        <v>11</v>
      </c>
      <c r="D545" s="76"/>
      <c r="E545" s="70"/>
      <c r="F545" s="33" t="s">
        <v>2</v>
      </c>
      <c r="G545" s="26"/>
      <c r="H545" s="59" t="str">
        <f t="shared" ref="H545" si="2646">IF($G544="","",IF($E544=1,ROUNDDOWN($G545*7.4/1000,0),ROUNDDOWN($G545*6/1000,0)))</f>
        <v/>
      </c>
      <c r="I545" s="60"/>
      <c r="J545" s="59" t="str">
        <f t="shared" si="2642"/>
        <v/>
      </c>
      <c r="K545" s="60"/>
      <c r="L545" s="59" t="str">
        <f t="shared" si="2643"/>
        <v/>
      </c>
      <c r="M545" s="61"/>
      <c r="N545" s="80"/>
      <c r="O545" s="120"/>
      <c r="P545" s="78"/>
      <c r="Q545" s="57"/>
      <c r="R545" s="57"/>
      <c r="S545" s="67"/>
      <c r="U545" s="16"/>
      <c r="V545" s="16"/>
      <c r="W545" s="16"/>
      <c r="X545" s="16"/>
    </row>
    <row r="546" spans="1:24" ht="14.25" thickBot="1" x14ac:dyDescent="0.2">
      <c r="A546" s="63"/>
      <c r="B546" s="90"/>
      <c r="C546" s="37"/>
      <c r="D546" s="38" t="s">
        <v>30</v>
      </c>
      <c r="E546" s="71"/>
      <c r="F546" s="39" t="str">
        <f t="shared" ref="F546" si="2647">$O$12</f>
        <v>差２</v>
      </c>
      <c r="G546" s="40" t="str">
        <f t="shared" ref="G546" si="2648">IF(AND($G544="",$G545=""),"",$G544-$G545)</f>
        <v/>
      </c>
      <c r="H546" s="41" t="s">
        <v>4</v>
      </c>
      <c r="I546" s="42" t="str">
        <f t="shared" ref="I546" si="2649">IF(AND($H544="",$H545=""),"",$H544-$H545)</f>
        <v/>
      </c>
      <c r="J546" s="41" t="s">
        <v>5</v>
      </c>
      <c r="K546" s="42" t="str">
        <f t="shared" ref="K546" si="2650">IF(AND($J544="",$J545=""),"",$J544-$J545)</f>
        <v/>
      </c>
      <c r="L546" s="43" t="s">
        <v>6</v>
      </c>
      <c r="M546" s="40" t="str">
        <f t="shared" ref="M546" si="2651">IF(AND($L544="",$L545=""),"",$L544-$L545)</f>
        <v/>
      </c>
      <c r="N546" s="80"/>
      <c r="O546" s="121"/>
      <c r="P546" s="78"/>
      <c r="Q546" s="58"/>
      <c r="R546" s="58"/>
      <c r="S546" s="68"/>
      <c r="U546" s="16"/>
      <c r="V546" s="16"/>
      <c r="W546" s="16"/>
      <c r="X546" s="16"/>
    </row>
    <row r="547" spans="1:24" ht="15" thickTop="1" thickBot="1" x14ac:dyDescent="0.2">
      <c r="A547" s="64"/>
      <c r="B547" s="98" t="s">
        <v>18</v>
      </c>
      <c r="C547" s="99"/>
      <c r="D547" s="99"/>
      <c r="E547" s="99"/>
      <c r="F547" s="99"/>
      <c r="G547" s="99"/>
      <c r="H547" s="99"/>
      <c r="I547" s="99"/>
      <c r="J547" s="99"/>
      <c r="K547" s="99"/>
      <c r="L547" s="99"/>
      <c r="M547" s="99"/>
      <c r="N547" s="99"/>
      <c r="O547" s="100"/>
      <c r="P547" s="44" t="str">
        <f t="shared" ref="P547" si="2652">IF(AND($P541="",$P544=""),"",SUM($P541:$P544))</f>
        <v/>
      </c>
      <c r="Q547" s="45" t="str">
        <f t="shared" ref="Q547" si="2653">IF(AND(Q541="",Q544=""),"",SUM(Q541:Q544))</f>
        <v/>
      </c>
      <c r="R547" s="45" t="str">
        <f t="shared" ref="R547" si="2654">IF(AND($R541="",$R544=""),"",SUM($R541:$R544))</f>
        <v/>
      </c>
      <c r="S547" s="46" t="str">
        <f t="shared" ref="S547" si="2655">IF(AND($P547="",$Q547="",$R547=""),"",SUM($P547:$R547))</f>
        <v/>
      </c>
      <c r="T547" s="50">
        <v>77</v>
      </c>
      <c r="U547" s="51" t="str">
        <f t="shared" ref="U547" si="2656">P547</f>
        <v/>
      </c>
      <c r="V547" s="51" t="str">
        <f t="shared" ref="V547" si="2657">Q547</f>
        <v/>
      </c>
      <c r="W547" s="51" t="str">
        <f t="shared" ref="W547" si="2658">R547</f>
        <v/>
      </c>
      <c r="X547" s="51" t="str">
        <f t="shared" ref="X547" si="2659">S547</f>
        <v/>
      </c>
    </row>
    <row r="548" spans="1:24" ht="14.25" thickBot="1" x14ac:dyDescent="0.2">
      <c r="A548" s="62" t="str" cm="1">
        <f t="array" aca="1" ref="A548" ca="1">IF($B548="","",IF(ISNUMBER(OFFSET(INDIRECT(ADDRESS(ROW(),COLUMN())),-7,0)),OFFSET(INDIRECT(ADDRESS(ROW(),COLUMN())),-7,0)+1,1))</f>
        <v/>
      </c>
      <c r="B548" s="88"/>
      <c r="C548" s="31"/>
      <c r="D548" s="20" t="s">
        <v>30</v>
      </c>
      <c r="E548" s="69" t="s">
        <v>29</v>
      </c>
      <c r="F548" s="21" t="s">
        <v>1</v>
      </c>
      <c r="G548" s="25"/>
      <c r="H548" s="54" t="str">
        <f t="shared" ref="H548" si="2660">IF($G548="","",IF($E548=1,ROUNDDOWN($G548*7.4/1000,0),ROUNDDOWN($G548*6/1000,0)))</f>
        <v/>
      </c>
      <c r="I548" s="55"/>
      <c r="J548" s="54" t="str">
        <f t="shared" ref="J548" si="2661">IF($G548="","",ROUNDDOWN($G548*2/1000,0))</f>
        <v/>
      </c>
      <c r="K548" s="55"/>
      <c r="L548" s="54" t="str">
        <f t="shared" ref="L548" si="2662">IF(G548="","",ROUNDDOWN($G548*2/1000,0))</f>
        <v/>
      </c>
      <c r="M548" s="123"/>
      <c r="N548" s="79" t="str">
        <f t="shared" ref="N548" si="2663">IF(AND($C548="",$C550=""),"",ABS($C548-$C550)+1)</f>
        <v/>
      </c>
      <c r="O548" s="81" t="str">
        <f t="shared" ref="O548" si="2664">REPLACE($O$7,1,2,"差１")</f>
        <v>差１</v>
      </c>
      <c r="P548" s="72" t="str">
        <f t="shared" ref="P548" si="2665">IF($I550="","",$I550*$N548)</f>
        <v/>
      </c>
      <c r="Q548" s="56" t="str">
        <f t="shared" ref="Q548" si="2666">IF($K550="","",$K550*$N548)</f>
        <v/>
      </c>
      <c r="R548" s="56" t="str">
        <f t="shared" ref="R548" si="2667">IF($M550="","",$M550*$N548)</f>
        <v/>
      </c>
      <c r="S548" s="67"/>
      <c r="U548" s="16"/>
      <c r="V548" s="16"/>
      <c r="W548" s="16"/>
      <c r="X548" s="16"/>
    </row>
    <row r="549" spans="1:24" ht="14.25" thickBot="1" x14ac:dyDescent="0.2">
      <c r="A549" s="63"/>
      <c r="B549" s="88"/>
      <c r="C549" s="75" t="s">
        <v>11</v>
      </c>
      <c r="D549" s="76"/>
      <c r="E549" s="70"/>
      <c r="F549" s="33" t="s">
        <v>2</v>
      </c>
      <c r="G549" s="26"/>
      <c r="H549" s="59" t="str">
        <f t="shared" ref="H549" si="2668">IF($G549="","",IF($E548=1,ROUNDDOWN($G549*7.4/1000,0),ROUNDDOWN($G549*6/1000,0)))</f>
        <v/>
      </c>
      <c r="I549" s="60"/>
      <c r="J549" s="59" t="str">
        <f t="shared" ref="J549" si="2669">IF(G549="","",ROUNDDOWN(G549*2/1000,0))</f>
        <v/>
      </c>
      <c r="K549" s="60"/>
      <c r="L549" s="59" t="str">
        <f t="shared" ref="L549" si="2670">IF($G549="","",ROUNDDOWN($G549*2/1000,0))</f>
        <v/>
      </c>
      <c r="M549" s="61"/>
      <c r="N549" s="80"/>
      <c r="O549" s="81"/>
      <c r="P549" s="73"/>
      <c r="Q549" s="57"/>
      <c r="R549" s="57"/>
      <c r="S549" s="67"/>
      <c r="U549" s="16"/>
      <c r="V549" s="16"/>
      <c r="W549" s="16"/>
      <c r="X549" s="16"/>
    </row>
    <row r="550" spans="1:24" ht="14.25" thickBot="1" x14ac:dyDescent="0.2">
      <c r="A550" s="63"/>
      <c r="B550" s="88"/>
      <c r="C550" s="34"/>
      <c r="D550" s="22" t="s">
        <v>30</v>
      </c>
      <c r="E550" s="71"/>
      <c r="F550" s="23" t="str">
        <f t="shared" ref="F550" si="2671">$O$9</f>
        <v>差１</v>
      </c>
      <c r="G550" s="7" t="str">
        <f t="shared" ref="G550" si="2672">IF(AND($G548="",$G549="",""),"",$G548-$G549)</f>
        <v/>
      </c>
      <c r="H550" s="8" t="s">
        <v>4</v>
      </c>
      <c r="I550" s="9" t="str">
        <f t="shared" ref="I550" si="2673">IF(AND($H548="",$H549=""),"",$H548-$H549)</f>
        <v/>
      </c>
      <c r="J550" s="8" t="s">
        <v>5</v>
      </c>
      <c r="K550" s="9" t="str">
        <f t="shared" ref="K550" si="2674">IF(AND($J548="",$J549=""),"",$J548-$J549)</f>
        <v/>
      </c>
      <c r="L550" s="10" t="s">
        <v>6</v>
      </c>
      <c r="M550" s="7" t="str">
        <f t="shared" ref="M550" si="2675">IF(AND($L548="",$L549=""),"",$L548-$L549)</f>
        <v/>
      </c>
      <c r="N550" s="122"/>
      <c r="O550" s="81"/>
      <c r="P550" s="74"/>
      <c r="Q550" s="58"/>
      <c r="R550" s="58"/>
      <c r="S550" s="67"/>
      <c r="U550" s="16"/>
      <c r="V550" s="16"/>
      <c r="W550" s="16"/>
      <c r="X550" s="16"/>
    </row>
    <row r="551" spans="1:24" ht="14.25" thickBot="1" x14ac:dyDescent="0.2">
      <c r="A551" s="63"/>
      <c r="B551" s="89"/>
      <c r="C551" s="31"/>
      <c r="D551" s="20" t="s">
        <v>30</v>
      </c>
      <c r="E551" s="69"/>
      <c r="F551" s="24" t="s">
        <v>1</v>
      </c>
      <c r="G551" s="26"/>
      <c r="H551" s="117" t="str">
        <f t="shared" ref="H551" si="2676">IF($G551="","",IF($E551=1,ROUNDDOWN($G551*7.4/1000,0),ROUNDDOWN($G551*6/1000,0)))</f>
        <v/>
      </c>
      <c r="I551" s="118"/>
      <c r="J551" s="117" t="str">
        <f t="shared" ref="J551:J552" si="2677">IF($G551="","",ROUNDDOWN($G551*2/1000,0))</f>
        <v/>
      </c>
      <c r="K551" s="118"/>
      <c r="L551" s="117" t="str">
        <f t="shared" ref="L551:L552" si="2678">IF($G551="","",ROUNDDOWN($G551*2/1000,0))</f>
        <v/>
      </c>
      <c r="M551" s="119"/>
      <c r="N551" s="79" t="str">
        <f t="shared" ref="N551" si="2679">IF(AND($C551="",$C553=""),"",ABS($C551-$C553)+1)</f>
        <v/>
      </c>
      <c r="O551" s="120" t="str">
        <f t="shared" ref="O551" si="2680">REPLACE($O$7,1,2,"差２")</f>
        <v>差２</v>
      </c>
      <c r="P551" s="77" t="str">
        <f>IF($I553="","",$I553*$N551)</f>
        <v/>
      </c>
      <c r="Q551" s="56" t="str">
        <f>IF($K553="","",$K553*$N551)</f>
        <v/>
      </c>
      <c r="R551" s="56" t="str">
        <f>IF($M553="","",$M553*$N551)</f>
        <v/>
      </c>
      <c r="S551" s="67"/>
      <c r="U551" s="16"/>
      <c r="V551" s="16"/>
      <c r="W551" s="16"/>
      <c r="X551" s="16"/>
    </row>
    <row r="552" spans="1:24" ht="14.25" thickBot="1" x14ac:dyDescent="0.2">
      <c r="A552" s="63"/>
      <c r="B552" s="90"/>
      <c r="C552" s="75" t="s">
        <v>11</v>
      </c>
      <c r="D552" s="76"/>
      <c r="E552" s="70"/>
      <c r="F552" s="33" t="s">
        <v>2</v>
      </c>
      <c r="G552" s="26"/>
      <c r="H552" s="59" t="str">
        <f t="shared" ref="H552" si="2681">IF($G551="","",IF($E551=1,ROUNDDOWN($G552*7.4/1000,0),ROUNDDOWN($G552*6/1000,0)))</f>
        <v/>
      </c>
      <c r="I552" s="60"/>
      <c r="J552" s="59" t="str">
        <f t="shared" si="2677"/>
        <v/>
      </c>
      <c r="K552" s="60"/>
      <c r="L552" s="59" t="str">
        <f t="shared" si="2678"/>
        <v/>
      </c>
      <c r="M552" s="61"/>
      <c r="N552" s="80"/>
      <c r="O552" s="120"/>
      <c r="P552" s="78"/>
      <c r="Q552" s="57"/>
      <c r="R552" s="57"/>
      <c r="S552" s="67"/>
      <c r="U552" s="16"/>
      <c r="V552" s="16"/>
      <c r="W552" s="16"/>
      <c r="X552" s="16"/>
    </row>
    <row r="553" spans="1:24" ht="14.25" thickBot="1" x14ac:dyDescent="0.2">
      <c r="A553" s="63"/>
      <c r="B553" s="90"/>
      <c r="C553" s="37"/>
      <c r="D553" s="38" t="s">
        <v>30</v>
      </c>
      <c r="E553" s="71"/>
      <c r="F553" s="39" t="str">
        <f t="shared" ref="F553" si="2682">$O$12</f>
        <v>差２</v>
      </c>
      <c r="G553" s="40" t="str">
        <f t="shared" ref="G553" si="2683">IF(AND($G551="",$G552=""),"",$G551-$G552)</f>
        <v/>
      </c>
      <c r="H553" s="41" t="s">
        <v>4</v>
      </c>
      <c r="I553" s="42" t="str">
        <f t="shared" ref="I553" si="2684">IF(AND($H551="",$H552=""),"",$H551-$H552)</f>
        <v/>
      </c>
      <c r="J553" s="41" t="s">
        <v>5</v>
      </c>
      <c r="K553" s="42" t="str">
        <f t="shared" ref="K553" si="2685">IF(AND($J551="",$J552=""),"",$J551-$J552)</f>
        <v/>
      </c>
      <c r="L553" s="43" t="s">
        <v>6</v>
      </c>
      <c r="M553" s="40" t="str">
        <f t="shared" ref="M553" si="2686">IF(AND($L551="",$L552=""),"",$L551-$L552)</f>
        <v/>
      </c>
      <c r="N553" s="80"/>
      <c r="O553" s="121"/>
      <c r="P553" s="78"/>
      <c r="Q553" s="58"/>
      <c r="R553" s="58"/>
      <c r="S553" s="68"/>
      <c r="U553" s="16"/>
      <c r="V553" s="16"/>
      <c r="W553" s="16"/>
      <c r="X553" s="16"/>
    </row>
    <row r="554" spans="1:24" ht="15" thickTop="1" thickBot="1" x14ac:dyDescent="0.2">
      <c r="A554" s="64"/>
      <c r="B554" s="98" t="s">
        <v>18</v>
      </c>
      <c r="C554" s="99"/>
      <c r="D554" s="99"/>
      <c r="E554" s="99"/>
      <c r="F554" s="99"/>
      <c r="G554" s="99"/>
      <c r="H554" s="99"/>
      <c r="I554" s="99"/>
      <c r="J554" s="99"/>
      <c r="K554" s="99"/>
      <c r="L554" s="99"/>
      <c r="M554" s="99"/>
      <c r="N554" s="99"/>
      <c r="O554" s="100"/>
      <c r="P554" s="44" t="str">
        <f t="shared" ref="P554" si="2687">IF(AND($P548="",$P551=""),"",SUM($P548:$P551))</f>
        <v/>
      </c>
      <c r="Q554" s="45" t="str">
        <f t="shared" ref="Q554" si="2688">IF(AND(Q548="",Q551=""),"",SUM(Q548:Q551))</f>
        <v/>
      </c>
      <c r="R554" s="45" t="str">
        <f t="shared" ref="R554" si="2689">IF(AND($R548="",$R551=""),"",SUM($R548:$R551))</f>
        <v/>
      </c>
      <c r="S554" s="46" t="str">
        <f t="shared" ref="S554" si="2690">IF(AND($P554="",$Q554="",$R554=""),"",SUM($P554:$R554))</f>
        <v/>
      </c>
      <c r="T554" s="50">
        <v>78</v>
      </c>
      <c r="U554" s="51" t="str">
        <f t="shared" ref="U554" si="2691">P554</f>
        <v/>
      </c>
      <c r="V554" s="51" t="str">
        <f t="shared" ref="V554" si="2692">Q554</f>
        <v/>
      </c>
      <c r="W554" s="51" t="str">
        <f t="shared" ref="W554" si="2693">R554</f>
        <v/>
      </c>
      <c r="X554" s="51" t="str">
        <f t="shared" ref="X554" si="2694">S554</f>
        <v/>
      </c>
    </row>
    <row r="555" spans="1:24" ht="14.25" thickBot="1" x14ac:dyDescent="0.2">
      <c r="A555" s="62" t="str" cm="1">
        <f t="array" aca="1" ref="A555" ca="1">IF($B555="","",IF(ISNUMBER(OFFSET(INDIRECT(ADDRESS(ROW(),COLUMN())),-7,0)),OFFSET(INDIRECT(ADDRESS(ROW(),COLUMN())),-7,0)+1,1))</f>
        <v/>
      </c>
      <c r="B555" s="88"/>
      <c r="C555" s="31"/>
      <c r="D555" s="20" t="s">
        <v>30</v>
      </c>
      <c r="E555" s="69" t="s">
        <v>29</v>
      </c>
      <c r="F555" s="21" t="s">
        <v>1</v>
      </c>
      <c r="G555" s="25"/>
      <c r="H555" s="54" t="str">
        <f t="shared" ref="H555" si="2695">IF($G555="","",IF($E555=1,ROUNDDOWN($G555*7.4/1000,0),ROUNDDOWN($G555*6/1000,0)))</f>
        <v/>
      </c>
      <c r="I555" s="55"/>
      <c r="J555" s="54" t="str">
        <f t="shared" ref="J555" si="2696">IF($G555="","",ROUNDDOWN($G555*2/1000,0))</f>
        <v/>
      </c>
      <c r="K555" s="55"/>
      <c r="L555" s="54" t="str">
        <f t="shared" ref="L555" si="2697">IF(G555="","",ROUNDDOWN($G555*2/1000,0))</f>
        <v/>
      </c>
      <c r="M555" s="123"/>
      <c r="N555" s="79" t="str">
        <f t="shared" ref="N555" si="2698">IF(AND($C555="",$C557=""),"",ABS($C555-$C557)+1)</f>
        <v/>
      </c>
      <c r="O555" s="81" t="str">
        <f t="shared" ref="O555" si="2699">REPLACE($O$7,1,2,"差１")</f>
        <v>差１</v>
      </c>
      <c r="P555" s="72" t="str">
        <f t="shared" ref="P555" si="2700">IF($I557="","",$I557*$N555)</f>
        <v/>
      </c>
      <c r="Q555" s="56" t="str">
        <f t="shared" ref="Q555" si="2701">IF($K557="","",$K557*$N555)</f>
        <v/>
      </c>
      <c r="R555" s="56" t="str">
        <f t="shared" ref="R555" si="2702">IF($M557="","",$M557*$N555)</f>
        <v/>
      </c>
      <c r="S555" s="67"/>
      <c r="U555" s="16"/>
      <c r="V555" s="16"/>
      <c r="W555" s="16"/>
      <c r="X555" s="16"/>
    </row>
    <row r="556" spans="1:24" ht="14.25" thickBot="1" x14ac:dyDescent="0.2">
      <c r="A556" s="63"/>
      <c r="B556" s="88"/>
      <c r="C556" s="75" t="s">
        <v>11</v>
      </c>
      <c r="D556" s="76"/>
      <c r="E556" s="70"/>
      <c r="F556" s="33" t="s">
        <v>2</v>
      </c>
      <c r="G556" s="26"/>
      <c r="H556" s="59" t="str">
        <f t="shared" ref="H556" si="2703">IF($G556="","",IF($E555=1,ROUNDDOWN($G556*7.4/1000,0),ROUNDDOWN($G556*6/1000,0)))</f>
        <v/>
      </c>
      <c r="I556" s="60"/>
      <c r="J556" s="59" t="str">
        <f t="shared" ref="J556" si="2704">IF(G556="","",ROUNDDOWN(G556*2/1000,0))</f>
        <v/>
      </c>
      <c r="K556" s="60"/>
      <c r="L556" s="59" t="str">
        <f t="shared" ref="L556" si="2705">IF($G556="","",ROUNDDOWN($G556*2/1000,0))</f>
        <v/>
      </c>
      <c r="M556" s="61"/>
      <c r="N556" s="80"/>
      <c r="O556" s="81"/>
      <c r="P556" s="73"/>
      <c r="Q556" s="57"/>
      <c r="R556" s="57"/>
      <c r="S556" s="67"/>
      <c r="U556" s="16"/>
      <c r="V556" s="16"/>
      <c r="W556" s="16"/>
      <c r="X556" s="16"/>
    </row>
    <row r="557" spans="1:24" ht="14.25" thickBot="1" x14ac:dyDescent="0.2">
      <c r="A557" s="63"/>
      <c r="B557" s="88"/>
      <c r="C557" s="34"/>
      <c r="D557" s="22" t="s">
        <v>30</v>
      </c>
      <c r="E557" s="71"/>
      <c r="F557" s="23" t="str">
        <f t="shared" ref="F557" si="2706">$O$9</f>
        <v>差１</v>
      </c>
      <c r="G557" s="7" t="str">
        <f t="shared" ref="G557" si="2707">IF(AND($G555="",$G556="",""),"",$G555-$G556)</f>
        <v/>
      </c>
      <c r="H557" s="8" t="s">
        <v>4</v>
      </c>
      <c r="I557" s="9" t="str">
        <f t="shared" ref="I557" si="2708">IF(AND($H555="",$H556=""),"",$H555-$H556)</f>
        <v/>
      </c>
      <c r="J557" s="8" t="s">
        <v>5</v>
      </c>
      <c r="K557" s="9" t="str">
        <f t="shared" ref="K557" si="2709">IF(AND($J555="",$J556=""),"",$J555-$J556)</f>
        <v/>
      </c>
      <c r="L557" s="10" t="s">
        <v>6</v>
      </c>
      <c r="M557" s="7" t="str">
        <f t="shared" ref="M557" si="2710">IF(AND($L555="",$L556=""),"",$L555-$L556)</f>
        <v/>
      </c>
      <c r="N557" s="122"/>
      <c r="O557" s="81"/>
      <c r="P557" s="74"/>
      <c r="Q557" s="58"/>
      <c r="R557" s="58"/>
      <c r="S557" s="67"/>
      <c r="U557" s="16"/>
      <c r="V557" s="16"/>
      <c r="W557" s="16"/>
      <c r="X557" s="16"/>
    </row>
    <row r="558" spans="1:24" ht="14.25" thickBot="1" x14ac:dyDescent="0.2">
      <c r="A558" s="63"/>
      <c r="B558" s="89"/>
      <c r="C558" s="31"/>
      <c r="D558" s="20" t="s">
        <v>30</v>
      </c>
      <c r="E558" s="69"/>
      <c r="F558" s="24" t="s">
        <v>1</v>
      </c>
      <c r="G558" s="26"/>
      <c r="H558" s="117" t="str">
        <f t="shared" ref="H558" si="2711">IF($G558="","",IF($E558=1,ROUNDDOWN($G558*7.4/1000,0),ROUNDDOWN($G558*6/1000,0)))</f>
        <v/>
      </c>
      <c r="I558" s="118"/>
      <c r="J558" s="117" t="str">
        <f t="shared" ref="J558:J559" si="2712">IF($G558="","",ROUNDDOWN($G558*2/1000,0))</f>
        <v/>
      </c>
      <c r="K558" s="118"/>
      <c r="L558" s="117" t="str">
        <f t="shared" ref="L558:L559" si="2713">IF($G558="","",ROUNDDOWN($G558*2/1000,0))</f>
        <v/>
      </c>
      <c r="M558" s="119"/>
      <c r="N558" s="79" t="str">
        <f t="shared" ref="N558" si="2714">IF(AND($C558="",$C560=""),"",ABS($C558-$C560)+1)</f>
        <v/>
      </c>
      <c r="O558" s="120" t="str">
        <f t="shared" ref="O558" si="2715">REPLACE($O$7,1,2,"差２")</f>
        <v>差２</v>
      </c>
      <c r="P558" s="77" t="str">
        <f>IF($I560="","",$I560*$N558)</f>
        <v/>
      </c>
      <c r="Q558" s="56" t="str">
        <f>IF($K560="","",$K560*$N558)</f>
        <v/>
      </c>
      <c r="R558" s="56" t="str">
        <f>IF($M560="","",$M560*$N558)</f>
        <v/>
      </c>
      <c r="S558" s="67"/>
      <c r="U558" s="16"/>
      <c r="V558" s="16"/>
      <c r="W558" s="16"/>
      <c r="X558" s="16"/>
    </row>
    <row r="559" spans="1:24" ht="14.25" thickBot="1" x14ac:dyDescent="0.2">
      <c r="A559" s="63"/>
      <c r="B559" s="90"/>
      <c r="C559" s="75" t="s">
        <v>11</v>
      </c>
      <c r="D559" s="76"/>
      <c r="E559" s="70"/>
      <c r="F559" s="33" t="s">
        <v>2</v>
      </c>
      <c r="G559" s="26"/>
      <c r="H559" s="59" t="str">
        <f t="shared" ref="H559" si="2716">IF($G558="","",IF($E558=1,ROUNDDOWN($G559*7.4/1000,0),ROUNDDOWN($G559*6/1000,0)))</f>
        <v/>
      </c>
      <c r="I559" s="60"/>
      <c r="J559" s="59" t="str">
        <f t="shared" si="2712"/>
        <v/>
      </c>
      <c r="K559" s="60"/>
      <c r="L559" s="59" t="str">
        <f t="shared" si="2713"/>
        <v/>
      </c>
      <c r="M559" s="61"/>
      <c r="N559" s="80"/>
      <c r="O559" s="120"/>
      <c r="P559" s="78"/>
      <c r="Q559" s="57"/>
      <c r="R559" s="57"/>
      <c r="S559" s="67"/>
      <c r="U559" s="16"/>
      <c r="V559" s="16"/>
      <c r="W559" s="16"/>
      <c r="X559" s="16"/>
    </row>
    <row r="560" spans="1:24" ht="14.25" thickBot="1" x14ac:dyDescent="0.2">
      <c r="A560" s="63"/>
      <c r="B560" s="90"/>
      <c r="C560" s="37"/>
      <c r="D560" s="38" t="s">
        <v>30</v>
      </c>
      <c r="E560" s="71"/>
      <c r="F560" s="39" t="str">
        <f t="shared" ref="F560" si="2717">$O$12</f>
        <v>差２</v>
      </c>
      <c r="G560" s="40" t="str">
        <f t="shared" ref="G560" si="2718">IF(AND($G558="",$G559=""),"",$G558-$G559)</f>
        <v/>
      </c>
      <c r="H560" s="41" t="s">
        <v>4</v>
      </c>
      <c r="I560" s="42" t="str">
        <f t="shared" ref="I560" si="2719">IF(AND($H558="",$H559=""),"",$H558-$H559)</f>
        <v/>
      </c>
      <c r="J560" s="41" t="s">
        <v>5</v>
      </c>
      <c r="K560" s="42" t="str">
        <f t="shared" ref="K560" si="2720">IF(AND($J558="",$J559=""),"",$J558-$J559)</f>
        <v/>
      </c>
      <c r="L560" s="43" t="s">
        <v>6</v>
      </c>
      <c r="M560" s="40" t="str">
        <f t="shared" ref="M560" si="2721">IF(AND($L558="",$L559=""),"",$L558-$L559)</f>
        <v/>
      </c>
      <c r="N560" s="80"/>
      <c r="O560" s="121"/>
      <c r="P560" s="78"/>
      <c r="Q560" s="58"/>
      <c r="R560" s="58"/>
      <c r="S560" s="68"/>
      <c r="U560" s="16"/>
      <c r="V560" s="16"/>
      <c r="W560" s="16"/>
      <c r="X560" s="16"/>
    </row>
    <row r="561" spans="1:24" ht="15" thickTop="1" thickBot="1" x14ac:dyDescent="0.2">
      <c r="A561" s="64"/>
      <c r="B561" s="98" t="s">
        <v>18</v>
      </c>
      <c r="C561" s="99"/>
      <c r="D561" s="99"/>
      <c r="E561" s="99"/>
      <c r="F561" s="99"/>
      <c r="G561" s="99"/>
      <c r="H561" s="99"/>
      <c r="I561" s="99"/>
      <c r="J561" s="99"/>
      <c r="K561" s="99"/>
      <c r="L561" s="99"/>
      <c r="M561" s="99"/>
      <c r="N561" s="99"/>
      <c r="O561" s="100"/>
      <c r="P561" s="44" t="str">
        <f t="shared" ref="P561" si="2722">IF(AND($P555="",$P558=""),"",SUM($P555:$P558))</f>
        <v/>
      </c>
      <c r="Q561" s="45" t="str">
        <f t="shared" ref="Q561" si="2723">IF(AND(Q555="",Q558=""),"",SUM(Q555:Q558))</f>
        <v/>
      </c>
      <c r="R561" s="45" t="str">
        <f t="shared" ref="R561" si="2724">IF(AND($R555="",$R558=""),"",SUM($R555:$R558))</f>
        <v/>
      </c>
      <c r="S561" s="46" t="str">
        <f t="shared" ref="S561" si="2725">IF(AND($P561="",$Q561="",$R561=""),"",SUM($P561:$R561))</f>
        <v/>
      </c>
      <c r="T561" s="50">
        <v>79</v>
      </c>
      <c r="U561" s="51" t="str">
        <f t="shared" ref="U561" si="2726">P561</f>
        <v/>
      </c>
      <c r="V561" s="51" t="str">
        <f t="shared" ref="V561" si="2727">Q561</f>
        <v/>
      </c>
      <c r="W561" s="51" t="str">
        <f t="shared" ref="W561" si="2728">R561</f>
        <v/>
      </c>
      <c r="X561" s="51" t="str">
        <f t="shared" ref="X561" si="2729">S561</f>
        <v/>
      </c>
    </row>
    <row r="562" spans="1:24" ht="14.25" thickBot="1" x14ac:dyDescent="0.2">
      <c r="A562" s="62" t="str" cm="1">
        <f t="array" aca="1" ref="A562" ca="1">IF($B562="","",IF(ISNUMBER(OFFSET(INDIRECT(ADDRESS(ROW(),COLUMN())),-7,0)),OFFSET(INDIRECT(ADDRESS(ROW(),COLUMN())),-7,0)+1,1))</f>
        <v/>
      </c>
      <c r="B562" s="88"/>
      <c r="C562" s="31"/>
      <c r="D562" s="20" t="s">
        <v>30</v>
      </c>
      <c r="E562" s="69" t="s">
        <v>29</v>
      </c>
      <c r="F562" s="21" t="s">
        <v>1</v>
      </c>
      <c r="G562" s="25"/>
      <c r="H562" s="54" t="str">
        <f t="shared" ref="H562" si="2730">IF($G562="","",IF($E562=1,ROUNDDOWN($G562*7.4/1000,0),ROUNDDOWN($G562*6/1000,0)))</f>
        <v/>
      </c>
      <c r="I562" s="55"/>
      <c r="J562" s="54" t="str">
        <f t="shared" ref="J562" si="2731">IF($G562="","",ROUNDDOWN($G562*2/1000,0))</f>
        <v/>
      </c>
      <c r="K562" s="55"/>
      <c r="L562" s="54" t="str">
        <f t="shared" ref="L562" si="2732">IF(G562="","",ROUNDDOWN($G562*2/1000,0))</f>
        <v/>
      </c>
      <c r="M562" s="123"/>
      <c r="N562" s="79" t="str">
        <f t="shared" ref="N562" si="2733">IF(AND($C562="",$C564=""),"",ABS($C562-$C564)+1)</f>
        <v/>
      </c>
      <c r="O562" s="81" t="str">
        <f t="shared" ref="O562" si="2734">REPLACE($O$7,1,2,"差１")</f>
        <v>差１</v>
      </c>
      <c r="P562" s="72" t="str">
        <f t="shared" ref="P562" si="2735">IF($I564="","",$I564*$N562)</f>
        <v/>
      </c>
      <c r="Q562" s="56" t="str">
        <f t="shared" ref="Q562" si="2736">IF($K564="","",$K564*$N562)</f>
        <v/>
      </c>
      <c r="R562" s="56" t="str">
        <f t="shared" ref="R562" si="2737">IF($M564="","",$M564*$N562)</f>
        <v/>
      </c>
      <c r="S562" s="67"/>
      <c r="U562" s="16"/>
      <c r="V562" s="16"/>
      <c r="W562" s="16"/>
      <c r="X562" s="16"/>
    </row>
    <row r="563" spans="1:24" ht="14.25" thickBot="1" x14ac:dyDescent="0.2">
      <c r="A563" s="63"/>
      <c r="B563" s="88"/>
      <c r="C563" s="75" t="s">
        <v>11</v>
      </c>
      <c r="D563" s="76"/>
      <c r="E563" s="70"/>
      <c r="F563" s="33" t="s">
        <v>2</v>
      </c>
      <c r="G563" s="26"/>
      <c r="H563" s="59" t="str">
        <f t="shared" ref="H563" si="2738">IF($G563="","",IF($E562=1,ROUNDDOWN($G563*7.4/1000,0),ROUNDDOWN($G563*6/1000,0)))</f>
        <v/>
      </c>
      <c r="I563" s="60"/>
      <c r="J563" s="59" t="str">
        <f t="shared" ref="J563" si="2739">IF(G563="","",ROUNDDOWN(G563*2/1000,0))</f>
        <v/>
      </c>
      <c r="K563" s="60"/>
      <c r="L563" s="59" t="str">
        <f t="shared" ref="L563" si="2740">IF($G563="","",ROUNDDOWN($G563*2/1000,0))</f>
        <v/>
      </c>
      <c r="M563" s="61"/>
      <c r="N563" s="80"/>
      <c r="O563" s="81"/>
      <c r="P563" s="73"/>
      <c r="Q563" s="57"/>
      <c r="R563" s="57"/>
      <c r="S563" s="67"/>
      <c r="U563" s="16"/>
      <c r="V563" s="16"/>
      <c r="W563" s="16"/>
      <c r="X563" s="16"/>
    </row>
    <row r="564" spans="1:24" ht="14.25" thickBot="1" x14ac:dyDescent="0.2">
      <c r="A564" s="63"/>
      <c r="B564" s="88"/>
      <c r="C564" s="34"/>
      <c r="D564" s="22" t="s">
        <v>30</v>
      </c>
      <c r="E564" s="71"/>
      <c r="F564" s="23" t="str">
        <f t="shared" ref="F564" si="2741">$O$9</f>
        <v>差１</v>
      </c>
      <c r="G564" s="7" t="str">
        <f t="shared" ref="G564" si="2742">IF(AND($G562="",$G563="",""),"",$G562-$G563)</f>
        <v/>
      </c>
      <c r="H564" s="8" t="s">
        <v>4</v>
      </c>
      <c r="I564" s="9" t="str">
        <f t="shared" ref="I564" si="2743">IF(AND($H562="",$H563=""),"",$H562-$H563)</f>
        <v/>
      </c>
      <c r="J564" s="8" t="s">
        <v>5</v>
      </c>
      <c r="K564" s="9" t="str">
        <f t="shared" ref="K564" si="2744">IF(AND($J562="",$J563=""),"",$J562-$J563)</f>
        <v/>
      </c>
      <c r="L564" s="10" t="s">
        <v>6</v>
      </c>
      <c r="M564" s="7" t="str">
        <f t="shared" ref="M564" si="2745">IF(AND($L562="",$L563=""),"",$L562-$L563)</f>
        <v/>
      </c>
      <c r="N564" s="122"/>
      <c r="O564" s="81"/>
      <c r="P564" s="74"/>
      <c r="Q564" s="58"/>
      <c r="R564" s="58"/>
      <c r="S564" s="67"/>
      <c r="U564" s="16"/>
      <c r="V564" s="16"/>
      <c r="W564" s="16"/>
      <c r="X564" s="16"/>
    </row>
    <row r="565" spans="1:24" ht="14.25" thickBot="1" x14ac:dyDescent="0.2">
      <c r="A565" s="63"/>
      <c r="B565" s="89"/>
      <c r="C565" s="31"/>
      <c r="D565" s="20" t="s">
        <v>30</v>
      </c>
      <c r="E565" s="69"/>
      <c r="F565" s="24" t="s">
        <v>1</v>
      </c>
      <c r="G565" s="26"/>
      <c r="H565" s="117" t="str">
        <f t="shared" ref="H565" si="2746">IF($G565="","",IF($E565=1,ROUNDDOWN($G565*7.4/1000,0),ROUNDDOWN($G565*6/1000,0)))</f>
        <v/>
      </c>
      <c r="I565" s="118"/>
      <c r="J565" s="117" t="str">
        <f t="shared" ref="J565:J566" si="2747">IF($G565="","",ROUNDDOWN($G565*2/1000,0))</f>
        <v/>
      </c>
      <c r="K565" s="118"/>
      <c r="L565" s="117" t="str">
        <f t="shared" ref="L565:L566" si="2748">IF($G565="","",ROUNDDOWN($G565*2/1000,0))</f>
        <v/>
      </c>
      <c r="M565" s="119"/>
      <c r="N565" s="79" t="str">
        <f t="shared" ref="N565" si="2749">IF(AND($C565="",$C567=""),"",ABS($C565-$C567)+1)</f>
        <v/>
      </c>
      <c r="O565" s="120" t="str">
        <f t="shared" ref="O565" si="2750">REPLACE($O$7,1,2,"差２")</f>
        <v>差２</v>
      </c>
      <c r="P565" s="77" t="str">
        <f>IF($I567="","",$I567*$N565)</f>
        <v/>
      </c>
      <c r="Q565" s="56" t="str">
        <f>IF($K567="","",$K567*$N565)</f>
        <v/>
      </c>
      <c r="R565" s="56" t="str">
        <f>IF($M567="","",$M567*$N565)</f>
        <v/>
      </c>
      <c r="S565" s="67"/>
      <c r="U565" s="16"/>
      <c r="V565" s="16"/>
      <c r="W565" s="16"/>
      <c r="X565" s="16"/>
    </row>
    <row r="566" spans="1:24" ht="14.25" thickBot="1" x14ac:dyDescent="0.2">
      <c r="A566" s="63"/>
      <c r="B566" s="90"/>
      <c r="C566" s="75" t="s">
        <v>11</v>
      </c>
      <c r="D566" s="76"/>
      <c r="E566" s="70"/>
      <c r="F566" s="33" t="s">
        <v>2</v>
      </c>
      <c r="G566" s="26"/>
      <c r="H566" s="59" t="str">
        <f t="shared" ref="H566" si="2751">IF($G565="","",IF($E565=1,ROUNDDOWN($G566*7.4/1000,0),ROUNDDOWN($G566*6/1000,0)))</f>
        <v/>
      </c>
      <c r="I566" s="60"/>
      <c r="J566" s="59" t="str">
        <f t="shared" si="2747"/>
        <v/>
      </c>
      <c r="K566" s="60"/>
      <c r="L566" s="59" t="str">
        <f t="shared" si="2748"/>
        <v/>
      </c>
      <c r="M566" s="61"/>
      <c r="N566" s="80"/>
      <c r="O566" s="120"/>
      <c r="P566" s="78"/>
      <c r="Q566" s="57"/>
      <c r="R566" s="57"/>
      <c r="S566" s="67"/>
      <c r="U566" s="16"/>
      <c r="V566" s="16"/>
      <c r="W566" s="16"/>
      <c r="X566" s="16"/>
    </row>
    <row r="567" spans="1:24" ht="14.25" thickBot="1" x14ac:dyDescent="0.2">
      <c r="A567" s="63"/>
      <c r="B567" s="90"/>
      <c r="C567" s="37"/>
      <c r="D567" s="38" t="s">
        <v>30</v>
      </c>
      <c r="E567" s="71"/>
      <c r="F567" s="39" t="str">
        <f t="shared" ref="F567" si="2752">$O$12</f>
        <v>差２</v>
      </c>
      <c r="G567" s="40" t="str">
        <f t="shared" ref="G567" si="2753">IF(AND($G565="",$G566=""),"",$G565-$G566)</f>
        <v/>
      </c>
      <c r="H567" s="41" t="s">
        <v>4</v>
      </c>
      <c r="I567" s="42" t="str">
        <f t="shared" ref="I567" si="2754">IF(AND($H565="",$H566=""),"",$H565-$H566)</f>
        <v/>
      </c>
      <c r="J567" s="41" t="s">
        <v>5</v>
      </c>
      <c r="K567" s="42" t="str">
        <f t="shared" ref="K567" si="2755">IF(AND($J565="",$J566=""),"",$J565-$J566)</f>
        <v/>
      </c>
      <c r="L567" s="43" t="s">
        <v>6</v>
      </c>
      <c r="M567" s="40" t="str">
        <f t="shared" ref="M567" si="2756">IF(AND($L565="",$L566=""),"",$L565-$L566)</f>
        <v/>
      </c>
      <c r="N567" s="80"/>
      <c r="O567" s="121"/>
      <c r="P567" s="78"/>
      <c r="Q567" s="58"/>
      <c r="R567" s="58"/>
      <c r="S567" s="68"/>
      <c r="U567" s="16"/>
      <c r="V567" s="16"/>
      <c r="W567" s="16"/>
      <c r="X567" s="16"/>
    </row>
    <row r="568" spans="1:24" ht="15" thickTop="1" thickBot="1" x14ac:dyDescent="0.2">
      <c r="A568" s="64"/>
      <c r="B568" s="98" t="s">
        <v>18</v>
      </c>
      <c r="C568" s="99"/>
      <c r="D568" s="99"/>
      <c r="E568" s="99"/>
      <c r="F568" s="99"/>
      <c r="G568" s="99"/>
      <c r="H568" s="99"/>
      <c r="I568" s="99"/>
      <c r="J568" s="99"/>
      <c r="K568" s="99"/>
      <c r="L568" s="99"/>
      <c r="M568" s="99"/>
      <c r="N568" s="99"/>
      <c r="O568" s="100"/>
      <c r="P568" s="44" t="str">
        <f t="shared" ref="P568" si="2757">IF(AND($P562="",$P565=""),"",SUM($P562:$P565))</f>
        <v/>
      </c>
      <c r="Q568" s="45" t="str">
        <f t="shared" ref="Q568" si="2758">IF(AND(Q562="",Q565=""),"",SUM(Q562:Q565))</f>
        <v/>
      </c>
      <c r="R568" s="45" t="str">
        <f t="shared" ref="R568" si="2759">IF(AND($R562="",$R565=""),"",SUM($R562:$R565))</f>
        <v/>
      </c>
      <c r="S568" s="46" t="str">
        <f t="shared" ref="S568" si="2760">IF(AND($P568="",$Q568="",$R568=""),"",SUM($P568:$R568))</f>
        <v/>
      </c>
      <c r="T568" s="50">
        <v>80</v>
      </c>
      <c r="U568" s="51" t="str">
        <f t="shared" ref="U568" si="2761">P568</f>
        <v/>
      </c>
      <c r="V568" s="51" t="str">
        <f t="shared" ref="V568" si="2762">Q568</f>
        <v/>
      </c>
      <c r="W568" s="51" t="str">
        <f t="shared" ref="W568" si="2763">R568</f>
        <v/>
      </c>
      <c r="X568" s="51" t="str">
        <f t="shared" ref="X568" si="2764">S568</f>
        <v/>
      </c>
    </row>
    <row r="569" spans="1:24" ht="14.25" thickBot="1" x14ac:dyDescent="0.2">
      <c r="A569" s="62" t="str" cm="1">
        <f t="array" aca="1" ref="A569" ca="1">IF($B569="","",IF(ISNUMBER(OFFSET(INDIRECT(ADDRESS(ROW(),COLUMN())),-7,0)),OFFSET(INDIRECT(ADDRESS(ROW(),COLUMN())),-7,0)+1,1))</f>
        <v/>
      </c>
      <c r="B569" s="88"/>
      <c r="C569" s="31"/>
      <c r="D569" s="20" t="s">
        <v>30</v>
      </c>
      <c r="E569" s="69" t="s">
        <v>29</v>
      </c>
      <c r="F569" s="21" t="s">
        <v>1</v>
      </c>
      <c r="G569" s="25"/>
      <c r="H569" s="54" t="str">
        <f t="shared" ref="H569" si="2765">IF($G569="","",IF($E569=1,ROUNDDOWN($G569*7.4/1000,0),ROUNDDOWN($G569*6/1000,0)))</f>
        <v/>
      </c>
      <c r="I569" s="55"/>
      <c r="J569" s="54" t="str">
        <f t="shared" ref="J569" si="2766">IF($G569="","",ROUNDDOWN($G569*2/1000,0))</f>
        <v/>
      </c>
      <c r="K569" s="55"/>
      <c r="L569" s="54" t="str">
        <f t="shared" ref="L569" si="2767">IF(G569="","",ROUNDDOWN($G569*2/1000,0))</f>
        <v/>
      </c>
      <c r="M569" s="123"/>
      <c r="N569" s="79" t="str">
        <f t="shared" ref="N569" si="2768">IF(AND($C569="",$C571=""),"",ABS($C569-$C571)+1)</f>
        <v/>
      </c>
      <c r="O569" s="81" t="str">
        <f t="shared" ref="O569" si="2769">REPLACE($O$7,1,2,"差１")</f>
        <v>差１</v>
      </c>
      <c r="P569" s="72" t="str">
        <f t="shared" ref="P569" si="2770">IF($I571="","",$I571*$N569)</f>
        <v/>
      </c>
      <c r="Q569" s="56" t="str">
        <f t="shared" ref="Q569" si="2771">IF($K571="","",$K571*$N569)</f>
        <v/>
      </c>
      <c r="R569" s="56" t="str">
        <f t="shared" ref="R569" si="2772">IF($M571="","",$M571*$N569)</f>
        <v/>
      </c>
      <c r="S569" s="67"/>
      <c r="U569" s="16"/>
      <c r="V569" s="16"/>
      <c r="W569" s="16"/>
      <c r="X569" s="16"/>
    </row>
    <row r="570" spans="1:24" ht="14.25" thickBot="1" x14ac:dyDescent="0.2">
      <c r="A570" s="63"/>
      <c r="B570" s="88"/>
      <c r="C570" s="75" t="s">
        <v>11</v>
      </c>
      <c r="D570" s="76"/>
      <c r="E570" s="70"/>
      <c r="F570" s="33" t="s">
        <v>2</v>
      </c>
      <c r="G570" s="26"/>
      <c r="H570" s="59" t="str">
        <f t="shared" ref="H570" si="2773">IF($G570="","",IF($E569=1,ROUNDDOWN($G570*7.4/1000,0),ROUNDDOWN($G570*6/1000,0)))</f>
        <v/>
      </c>
      <c r="I570" s="60"/>
      <c r="J570" s="59" t="str">
        <f t="shared" ref="J570" si="2774">IF(G570="","",ROUNDDOWN(G570*2/1000,0))</f>
        <v/>
      </c>
      <c r="K570" s="60"/>
      <c r="L570" s="59" t="str">
        <f t="shared" ref="L570" si="2775">IF($G570="","",ROUNDDOWN($G570*2/1000,0))</f>
        <v/>
      </c>
      <c r="M570" s="61"/>
      <c r="N570" s="80"/>
      <c r="O570" s="81"/>
      <c r="P570" s="73"/>
      <c r="Q570" s="57"/>
      <c r="R570" s="57"/>
      <c r="S570" s="67"/>
      <c r="U570" s="16"/>
      <c r="V570" s="16"/>
      <c r="W570" s="16"/>
      <c r="X570" s="16"/>
    </row>
    <row r="571" spans="1:24" ht="14.25" thickBot="1" x14ac:dyDescent="0.2">
      <c r="A571" s="63"/>
      <c r="B571" s="88"/>
      <c r="C571" s="34"/>
      <c r="D571" s="22" t="s">
        <v>30</v>
      </c>
      <c r="E571" s="71"/>
      <c r="F571" s="23" t="str">
        <f t="shared" ref="F571" si="2776">$O$9</f>
        <v>差１</v>
      </c>
      <c r="G571" s="7" t="str">
        <f t="shared" ref="G571" si="2777">IF(AND($G569="",$G570="",""),"",$G569-$G570)</f>
        <v/>
      </c>
      <c r="H571" s="8" t="s">
        <v>4</v>
      </c>
      <c r="I571" s="9" t="str">
        <f t="shared" ref="I571" si="2778">IF(AND($H569="",$H570=""),"",$H569-$H570)</f>
        <v/>
      </c>
      <c r="J571" s="8" t="s">
        <v>5</v>
      </c>
      <c r="K571" s="9" t="str">
        <f t="shared" ref="K571" si="2779">IF(AND($J569="",$J570=""),"",$J569-$J570)</f>
        <v/>
      </c>
      <c r="L571" s="10" t="s">
        <v>6</v>
      </c>
      <c r="M571" s="7" t="str">
        <f t="shared" ref="M571" si="2780">IF(AND($L569="",$L570=""),"",$L569-$L570)</f>
        <v/>
      </c>
      <c r="N571" s="122"/>
      <c r="O571" s="81"/>
      <c r="P571" s="74"/>
      <c r="Q571" s="58"/>
      <c r="R571" s="58"/>
      <c r="S571" s="67"/>
      <c r="U571" s="16"/>
      <c r="V571" s="16"/>
      <c r="W571" s="16"/>
      <c r="X571" s="16"/>
    </row>
    <row r="572" spans="1:24" ht="14.25" thickBot="1" x14ac:dyDescent="0.2">
      <c r="A572" s="63"/>
      <c r="B572" s="89"/>
      <c r="C572" s="31"/>
      <c r="D572" s="20" t="s">
        <v>30</v>
      </c>
      <c r="E572" s="69"/>
      <c r="F572" s="24" t="s">
        <v>1</v>
      </c>
      <c r="G572" s="26"/>
      <c r="H572" s="117" t="str">
        <f t="shared" ref="H572" si="2781">IF($G572="","",IF($E572=1,ROUNDDOWN($G572*7.4/1000,0),ROUNDDOWN($G572*6/1000,0)))</f>
        <v/>
      </c>
      <c r="I572" s="118"/>
      <c r="J572" s="117" t="str">
        <f t="shared" ref="J572:J573" si="2782">IF($G572="","",ROUNDDOWN($G572*2/1000,0))</f>
        <v/>
      </c>
      <c r="K572" s="118"/>
      <c r="L572" s="117" t="str">
        <f t="shared" ref="L572:L573" si="2783">IF($G572="","",ROUNDDOWN($G572*2/1000,0))</f>
        <v/>
      </c>
      <c r="M572" s="119"/>
      <c r="N572" s="79" t="str">
        <f t="shared" ref="N572" si="2784">IF(AND($C572="",$C574=""),"",ABS($C572-$C574)+1)</f>
        <v/>
      </c>
      <c r="O572" s="120" t="str">
        <f t="shared" ref="O572" si="2785">REPLACE($O$7,1,2,"差２")</f>
        <v>差２</v>
      </c>
      <c r="P572" s="77" t="str">
        <f>IF($I574="","",$I574*$N572)</f>
        <v/>
      </c>
      <c r="Q572" s="56" t="str">
        <f>IF($K574="","",$K574*$N572)</f>
        <v/>
      </c>
      <c r="R572" s="56" t="str">
        <f>IF($M574="","",$M574*$N572)</f>
        <v/>
      </c>
      <c r="S572" s="67"/>
      <c r="U572" s="16"/>
      <c r="V572" s="16"/>
      <c r="W572" s="16"/>
      <c r="X572" s="16"/>
    </row>
    <row r="573" spans="1:24" ht="14.25" thickBot="1" x14ac:dyDescent="0.2">
      <c r="A573" s="63"/>
      <c r="B573" s="90"/>
      <c r="C573" s="75" t="s">
        <v>11</v>
      </c>
      <c r="D573" s="76"/>
      <c r="E573" s="70"/>
      <c r="F573" s="33" t="s">
        <v>2</v>
      </c>
      <c r="G573" s="26"/>
      <c r="H573" s="59" t="str">
        <f t="shared" ref="H573" si="2786">IF($G572="","",IF($E572=1,ROUNDDOWN($G573*7.4/1000,0),ROUNDDOWN($G573*6/1000,0)))</f>
        <v/>
      </c>
      <c r="I573" s="60"/>
      <c r="J573" s="59" t="str">
        <f t="shared" si="2782"/>
        <v/>
      </c>
      <c r="K573" s="60"/>
      <c r="L573" s="59" t="str">
        <f t="shared" si="2783"/>
        <v/>
      </c>
      <c r="M573" s="61"/>
      <c r="N573" s="80"/>
      <c r="O573" s="120"/>
      <c r="P573" s="78"/>
      <c r="Q573" s="57"/>
      <c r="R573" s="57"/>
      <c r="S573" s="67"/>
      <c r="U573" s="16"/>
      <c r="V573" s="16"/>
      <c r="W573" s="16"/>
      <c r="X573" s="16"/>
    </row>
    <row r="574" spans="1:24" ht="14.25" thickBot="1" x14ac:dyDescent="0.2">
      <c r="A574" s="63"/>
      <c r="B574" s="90"/>
      <c r="C574" s="37"/>
      <c r="D574" s="38" t="s">
        <v>30</v>
      </c>
      <c r="E574" s="71"/>
      <c r="F574" s="39" t="str">
        <f t="shared" ref="F574" si="2787">$O$12</f>
        <v>差２</v>
      </c>
      <c r="G574" s="40" t="str">
        <f t="shared" ref="G574" si="2788">IF(AND($G572="",$G573=""),"",$G572-$G573)</f>
        <v/>
      </c>
      <c r="H574" s="41" t="s">
        <v>4</v>
      </c>
      <c r="I574" s="42" t="str">
        <f t="shared" ref="I574" si="2789">IF(AND($H572="",$H573=""),"",$H572-$H573)</f>
        <v/>
      </c>
      <c r="J574" s="41" t="s">
        <v>5</v>
      </c>
      <c r="K574" s="42" t="str">
        <f t="shared" ref="K574" si="2790">IF(AND($J572="",$J573=""),"",$J572-$J573)</f>
        <v/>
      </c>
      <c r="L574" s="43" t="s">
        <v>6</v>
      </c>
      <c r="M574" s="40" t="str">
        <f t="shared" ref="M574" si="2791">IF(AND($L572="",$L573=""),"",$L572-$L573)</f>
        <v/>
      </c>
      <c r="N574" s="80"/>
      <c r="O574" s="121"/>
      <c r="P574" s="78"/>
      <c r="Q574" s="58"/>
      <c r="R574" s="58"/>
      <c r="S574" s="68"/>
      <c r="U574" s="16"/>
      <c r="V574" s="16"/>
      <c r="W574" s="16"/>
      <c r="X574" s="16"/>
    </row>
    <row r="575" spans="1:24" ht="15" thickTop="1" thickBot="1" x14ac:dyDescent="0.2">
      <c r="A575" s="64"/>
      <c r="B575" s="98" t="s">
        <v>18</v>
      </c>
      <c r="C575" s="99"/>
      <c r="D575" s="99"/>
      <c r="E575" s="99"/>
      <c r="F575" s="99"/>
      <c r="G575" s="99"/>
      <c r="H575" s="99"/>
      <c r="I575" s="99"/>
      <c r="J575" s="99"/>
      <c r="K575" s="99"/>
      <c r="L575" s="99"/>
      <c r="M575" s="99"/>
      <c r="N575" s="99"/>
      <c r="O575" s="100"/>
      <c r="P575" s="44" t="str">
        <f t="shared" ref="P575" si="2792">IF(AND($P569="",$P572=""),"",SUM($P569:$P572))</f>
        <v/>
      </c>
      <c r="Q575" s="45" t="str">
        <f t="shared" ref="Q575" si="2793">IF(AND(Q569="",Q572=""),"",SUM(Q569:Q572))</f>
        <v/>
      </c>
      <c r="R575" s="45" t="str">
        <f t="shared" ref="R575" si="2794">IF(AND($R569="",$R572=""),"",SUM($R569:$R572))</f>
        <v/>
      </c>
      <c r="S575" s="46" t="str">
        <f t="shared" ref="S575" si="2795">IF(AND($P575="",$Q575="",$R575=""),"",SUM($P575:$R575))</f>
        <v/>
      </c>
      <c r="T575" s="50">
        <v>81</v>
      </c>
      <c r="U575" s="51" t="str">
        <f t="shared" ref="U575" si="2796">P575</f>
        <v/>
      </c>
      <c r="V575" s="51" t="str">
        <f t="shared" ref="V575" si="2797">Q575</f>
        <v/>
      </c>
      <c r="W575" s="51" t="str">
        <f t="shared" ref="W575" si="2798">R575</f>
        <v/>
      </c>
      <c r="X575" s="51" t="str">
        <f t="shared" ref="X575" si="2799">S575</f>
        <v/>
      </c>
    </row>
    <row r="576" spans="1:24" ht="14.25" thickBot="1" x14ac:dyDescent="0.2">
      <c r="A576" s="62" t="str" cm="1">
        <f t="array" aca="1" ref="A576" ca="1">IF($B576="","",IF(ISNUMBER(OFFSET(INDIRECT(ADDRESS(ROW(),COLUMN())),-7,0)),OFFSET(INDIRECT(ADDRESS(ROW(),COLUMN())),-7,0)+1,1))</f>
        <v/>
      </c>
      <c r="B576" s="88"/>
      <c r="C576" s="31"/>
      <c r="D576" s="20" t="s">
        <v>30</v>
      </c>
      <c r="E576" s="69" t="s">
        <v>29</v>
      </c>
      <c r="F576" s="21" t="s">
        <v>1</v>
      </c>
      <c r="G576" s="25"/>
      <c r="H576" s="54" t="str">
        <f t="shared" ref="H576" si="2800">IF($G576="","",IF($E576=1,ROUNDDOWN($G576*7.4/1000,0),ROUNDDOWN($G576*6/1000,0)))</f>
        <v/>
      </c>
      <c r="I576" s="55"/>
      <c r="J576" s="54" t="str">
        <f t="shared" ref="J576" si="2801">IF($G576="","",ROUNDDOWN($G576*2/1000,0))</f>
        <v/>
      </c>
      <c r="K576" s="55"/>
      <c r="L576" s="54" t="str">
        <f t="shared" ref="L576" si="2802">IF(G576="","",ROUNDDOWN($G576*2/1000,0))</f>
        <v/>
      </c>
      <c r="M576" s="123"/>
      <c r="N576" s="79" t="str">
        <f t="shared" ref="N576" si="2803">IF(AND($C576="",$C578=""),"",ABS($C576-$C578)+1)</f>
        <v/>
      </c>
      <c r="O576" s="81" t="str">
        <f t="shared" ref="O576" si="2804">REPLACE($O$7,1,2,"差１")</f>
        <v>差１</v>
      </c>
      <c r="P576" s="72" t="str">
        <f t="shared" ref="P576" si="2805">IF($I578="","",$I578*$N576)</f>
        <v/>
      </c>
      <c r="Q576" s="56" t="str">
        <f t="shared" ref="Q576" si="2806">IF($K578="","",$K578*$N576)</f>
        <v/>
      </c>
      <c r="R576" s="56" t="str">
        <f t="shared" ref="R576" si="2807">IF($M578="","",$M578*$N576)</f>
        <v/>
      </c>
      <c r="S576" s="67"/>
      <c r="U576" s="16"/>
      <c r="V576" s="16"/>
      <c r="W576" s="16"/>
      <c r="X576" s="16"/>
    </row>
    <row r="577" spans="1:24" ht="14.25" thickBot="1" x14ac:dyDescent="0.2">
      <c r="A577" s="63"/>
      <c r="B577" s="88"/>
      <c r="C577" s="75" t="s">
        <v>11</v>
      </c>
      <c r="D577" s="76"/>
      <c r="E577" s="70"/>
      <c r="F577" s="33" t="s">
        <v>2</v>
      </c>
      <c r="G577" s="26"/>
      <c r="H577" s="59" t="str">
        <f t="shared" ref="H577" si="2808">IF($G577="","",IF($E576=1,ROUNDDOWN($G577*7.4/1000,0),ROUNDDOWN($G577*6/1000,0)))</f>
        <v/>
      </c>
      <c r="I577" s="60"/>
      <c r="J577" s="59" t="str">
        <f t="shared" ref="J577" si="2809">IF(G577="","",ROUNDDOWN(G577*2/1000,0))</f>
        <v/>
      </c>
      <c r="K577" s="60"/>
      <c r="L577" s="59" t="str">
        <f t="shared" ref="L577" si="2810">IF($G577="","",ROUNDDOWN($G577*2/1000,0))</f>
        <v/>
      </c>
      <c r="M577" s="61"/>
      <c r="N577" s="80"/>
      <c r="O577" s="81"/>
      <c r="P577" s="73"/>
      <c r="Q577" s="57"/>
      <c r="R577" s="57"/>
      <c r="S577" s="67"/>
      <c r="U577" s="16"/>
      <c r="V577" s="16"/>
      <c r="W577" s="16"/>
      <c r="X577" s="16"/>
    </row>
    <row r="578" spans="1:24" ht="14.25" thickBot="1" x14ac:dyDescent="0.2">
      <c r="A578" s="63"/>
      <c r="B578" s="88"/>
      <c r="C578" s="34"/>
      <c r="D578" s="22" t="s">
        <v>30</v>
      </c>
      <c r="E578" s="71"/>
      <c r="F578" s="23" t="str">
        <f t="shared" ref="F578" si="2811">$O$9</f>
        <v>差１</v>
      </c>
      <c r="G578" s="7" t="str">
        <f t="shared" ref="G578" si="2812">IF(AND($G576="",$G577="",""),"",$G576-$G577)</f>
        <v/>
      </c>
      <c r="H578" s="8" t="s">
        <v>4</v>
      </c>
      <c r="I578" s="9" t="str">
        <f t="shared" ref="I578" si="2813">IF(AND($H576="",$H577=""),"",$H576-$H577)</f>
        <v/>
      </c>
      <c r="J578" s="8" t="s">
        <v>5</v>
      </c>
      <c r="K578" s="9" t="str">
        <f t="shared" ref="K578" si="2814">IF(AND($J576="",$J577=""),"",$J576-$J577)</f>
        <v/>
      </c>
      <c r="L578" s="10" t="s">
        <v>6</v>
      </c>
      <c r="M578" s="7" t="str">
        <f t="shared" ref="M578" si="2815">IF(AND($L576="",$L577=""),"",$L576-$L577)</f>
        <v/>
      </c>
      <c r="N578" s="122"/>
      <c r="O578" s="81"/>
      <c r="P578" s="74"/>
      <c r="Q578" s="58"/>
      <c r="R578" s="58"/>
      <c r="S578" s="67"/>
      <c r="U578" s="16"/>
      <c r="V578" s="16"/>
      <c r="W578" s="16"/>
      <c r="X578" s="16"/>
    </row>
    <row r="579" spans="1:24" ht="14.25" thickBot="1" x14ac:dyDescent="0.2">
      <c r="A579" s="63"/>
      <c r="B579" s="89"/>
      <c r="C579" s="31"/>
      <c r="D579" s="20" t="s">
        <v>30</v>
      </c>
      <c r="E579" s="69"/>
      <c r="F579" s="24" t="s">
        <v>1</v>
      </c>
      <c r="G579" s="26"/>
      <c r="H579" s="117" t="str">
        <f t="shared" ref="H579" si="2816">IF($G579="","",IF($E579=1,ROUNDDOWN($G579*7.4/1000,0),ROUNDDOWN($G579*6/1000,0)))</f>
        <v/>
      </c>
      <c r="I579" s="118"/>
      <c r="J579" s="117" t="str">
        <f t="shared" ref="J579:J580" si="2817">IF($G579="","",ROUNDDOWN($G579*2/1000,0))</f>
        <v/>
      </c>
      <c r="K579" s="118"/>
      <c r="L579" s="117" t="str">
        <f t="shared" ref="L579:L580" si="2818">IF($G579="","",ROUNDDOWN($G579*2/1000,0))</f>
        <v/>
      </c>
      <c r="M579" s="119"/>
      <c r="N579" s="79" t="str">
        <f t="shared" ref="N579" si="2819">IF(AND($C579="",$C581=""),"",ABS($C579-$C581)+1)</f>
        <v/>
      </c>
      <c r="O579" s="120" t="str">
        <f t="shared" ref="O579" si="2820">REPLACE($O$7,1,2,"差２")</f>
        <v>差２</v>
      </c>
      <c r="P579" s="77" t="str">
        <f>IF($I581="","",$I581*$N579)</f>
        <v/>
      </c>
      <c r="Q579" s="56" t="str">
        <f>IF($K581="","",$K581*$N579)</f>
        <v/>
      </c>
      <c r="R579" s="56" t="str">
        <f>IF($M581="","",$M581*$N579)</f>
        <v/>
      </c>
      <c r="S579" s="67"/>
      <c r="U579" s="16"/>
      <c r="V579" s="16"/>
      <c r="W579" s="16"/>
      <c r="X579" s="16"/>
    </row>
    <row r="580" spans="1:24" ht="14.25" thickBot="1" x14ac:dyDescent="0.2">
      <c r="A580" s="63"/>
      <c r="B580" s="90"/>
      <c r="C580" s="75" t="s">
        <v>11</v>
      </c>
      <c r="D580" s="76"/>
      <c r="E580" s="70"/>
      <c r="F580" s="33" t="s">
        <v>2</v>
      </c>
      <c r="G580" s="26"/>
      <c r="H580" s="59" t="str">
        <f t="shared" ref="H580" si="2821">IF($G579="","",IF($E579=1,ROUNDDOWN($G580*7.4/1000,0),ROUNDDOWN($G580*6/1000,0)))</f>
        <v/>
      </c>
      <c r="I580" s="60"/>
      <c r="J580" s="59" t="str">
        <f t="shared" si="2817"/>
        <v/>
      </c>
      <c r="K580" s="60"/>
      <c r="L580" s="59" t="str">
        <f t="shared" si="2818"/>
        <v/>
      </c>
      <c r="M580" s="61"/>
      <c r="N580" s="80"/>
      <c r="O580" s="120"/>
      <c r="P580" s="78"/>
      <c r="Q580" s="57"/>
      <c r="R580" s="57"/>
      <c r="S580" s="67"/>
      <c r="U580" s="16"/>
      <c r="V580" s="16"/>
      <c r="W580" s="16"/>
      <c r="X580" s="16"/>
    </row>
    <row r="581" spans="1:24" ht="14.25" thickBot="1" x14ac:dyDescent="0.2">
      <c r="A581" s="63"/>
      <c r="B581" s="90"/>
      <c r="C581" s="37"/>
      <c r="D581" s="38" t="s">
        <v>30</v>
      </c>
      <c r="E581" s="71"/>
      <c r="F581" s="39" t="str">
        <f t="shared" ref="F581" si="2822">$O$12</f>
        <v>差２</v>
      </c>
      <c r="G581" s="40" t="str">
        <f t="shared" ref="G581" si="2823">IF(AND($G579="",$G580=""),"",$G579-$G580)</f>
        <v/>
      </c>
      <c r="H581" s="41" t="s">
        <v>4</v>
      </c>
      <c r="I581" s="42" t="str">
        <f t="shared" ref="I581" si="2824">IF(AND($H579="",$H580=""),"",$H579-$H580)</f>
        <v/>
      </c>
      <c r="J581" s="41" t="s">
        <v>5</v>
      </c>
      <c r="K581" s="42" t="str">
        <f t="shared" ref="K581" si="2825">IF(AND($J579="",$J580=""),"",$J579-$J580)</f>
        <v/>
      </c>
      <c r="L581" s="43" t="s">
        <v>6</v>
      </c>
      <c r="M581" s="40" t="str">
        <f t="shared" ref="M581" si="2826">IF(AND($L579="",$L580=""),"",$L579-$L580)</f>
        <v/>
      </c>
      <c r="N581" s="80"/>
      <c r="O581" s="121"/>
      <c r="P581" s="78"/>
      <c r="Q581" s="58"/>
      <c r="R581" s="58"/>
      <c r="S581" s="68"/>
      <c r="U581" s="16"/>
      <c r="V581" s="16"/>
      <c r="W581" s="16"/>
      <c r="X581" s="16"/>
    </row>
    <row r="582" spans="1:24" ht="15" thickTop="1" thickBot="1" x14ac:dyDescent="0.2">
      <c r="A582" s="64"/>
      <c r="B582" s="98" t="s">
        <v>18</v>
      </c>
      <c r="C582" s="99"/>
      <c r="D582" s="99"/>
      <c r="E582" s="99"/>
      <c r="F582" s="99"/>
      <c r="G582" s="99"/>
      <c r="H582" s="99"/>
      <c r="I582" s="99"/>
      <c r="J582" s="99"/>
      <c r="K582" s="99"/>
      <c r="L582" s="99"/>
      <c r="M582" s="99"/>
      <c r="N582" s="99"/>
      <c r="O582" s="100"/>
      <c r="P582" s="44" t="str">
        <f t="shared" ref="P582" si="2827">IF(AND($P576="",$P579=""),"",SUM($P576:$P579))</f>
        <v/>
      </c>
      <c r="Q582" s="45" t="str">
        <f t="shared" ref="Q582" si="2828">IF(AND(Q576="",Q579=""),"",SUM(Q576:Q579))</f>
        <v/>
      </c>
      <c r="R582" s="45" t="str">
        <f t="shared" ref="R582" si="2829">IF(AND($R576="",$R579=""),"",SUM($R576:$R579))</f>
        <v/>
      </c>
      <c r="S582" s="46" t="str">
        <f t="shared" ref="S582" si="2830">IF(AND($P582="",$Q582="",$R582=""),"",SUM($P582:$R582))</f>
        <v/>
      </c>
      <c r="T582" s="50">
        <v>82</v>
      </c>
      <c r="U582" s="51" t="str">
        <f t="shared" ref="U582" si="2831">P582</f>
        <v/>
      </c>
      <c r="V582" s="51" t="str">
        <f t="shared" ref="V582" si="2832">Q582</f>
        <v/>
      </c>
      <c r="W582" s="51" t="str">
        <f t="shared" ref="W582" si="2833">R582</f>
        <v/>
      </c>
      <c r="X582" s="51" t="str">
        <f t="shared" ref="X582" si="2834">S582</f>
        <v/>
      </c>
    </row>
    <row r="583" spans="1:24" ht="14.25" thickBot="1" x14ac:dyDescent="0.2">
      <c r="A583" s="62" t="str" cm="1">
        <f t="array" aca="1" ref="A583" ca="1">IF($B583="","",IF(ISNUMBER(OFFSET(INDIRECT(ADDRESS(ROW(),COLUMN())),-7,0)),OFFSET(INDIRECT(ADDRESS(ROW(),COLUMN())),-7,0)+1,1))</f>
        <v/>
      </c>
      <c r="B583" s="88"/>
      <c r="C583" s="31"/>
      <c r="D583" s="20" t="s">
        <v>30</v>
      </c>
      <c r="E583" s="69" t="s">
        <v>29</v>
      </c>
      <c r="F583" s="21" t="s">
        <v>1</v>
      </c>
      <c r="G583" s="25"/>
      <c r="H583" s="54" t="str">
        <f t="shared" ref="H583" si="2835">IF($G583="","",IF($E583=1,ROUNDDOWN($G583*7.4/1000,0),ROUNDDOWN($G583*6/1000,0)))</f>
        <v/>
      </c>
      <c r="I583" s="55"/>
      <c r="J583" s="54" t="str">
        <f t="shared" ref="J583" si="2836">IF($G583="","",ROUNDDOWN($G583*2/1000,0))</f>
        <v/>
      </c>
      <c r="K583" s="55"/>
      <c r="L583" s="54" t="str">
        <f t="shared" ref="L583" si="2837">IF(G583="","",ROUNDDOWN($G583*2/1000,0))</f>
        <v/>
      </c>
      <c r="M583" s="123"/>
      <c r="N583" s="79" t="str">
        <f t="shared" ref="N583" si="2838">IF(AND($C583="",$C585=""),"",ABS($C583-$C585)+1)</f>
        <v/>
      </c>
      <c r="O583" s="81" t="str">
        <f t="shared" ref="O583" si="2839">REPLACE($O$7,1,2,"差１")</f>
        <v>差１</v>
      </c>
      <c r="P583" s="72" t="str">
        <f t="shared" ref="P583" si="2840">IF($I585="","",$I585*$N583)</f>
        <v/>
      </c>
      <c r="Q583" s="56" t="str">
        <f t="shared" ref="Q583" si="2841">IF($K585="","",$K585*$N583)</f>
        <v/>
      </c>
      <c r="R583" s="56" t="str">
        <f t="shared" ref="R583" si="2842">IF($M585="","",$M585*$N583)</f>
        <v/>
      </c>
      <c r="S583" s="67"/>
      <c r="U583" s="16"/>
      <c r="V583" s="16"/>
      <c r="W583" s="16"/>
      <c r="X583" s="16"/>
    </row>
    <row r="584" spans="1:24" ht="14.25" thickBot="1" x14ac:dyDescent="0.2">
      <c r="A584" s="63"/>
      <c r="B584" s="88"/>
      <c r="C584" s="75" t="s">
        <v>11</v>
      </c>
      <c r="D584" s="76"/>
      <c r="E584" s="70"/>
      <c r="F584" s="33" t="s">
        <v>2</v>
      </c>
      <c r="G584" s="26"/>
      <c r="H584" s="59" t="str">
        <f t="shared" ref="H584" si="2843">IF($G584="","",IF($E583=1,ROUNDDOWN($G584*7.4/1000,0),ROUNDDOWN($G584*6/1000,0)))</f>
        <v/>
      </c>
      <c r="I584" s="60"/>
      <c r="J584" s="59" t="str">
        <f t="shared" ref="J584" si="2844">IF(G584="","",ROUNDDOWN(G584*2/1000,0))</f>
        <v/>
      </c>
      <c r="K584" s="60"/>
      <c r="L584" s="59" t="str">
        <f t="shared" ref="L584" si="2845">IF($G584="","",ROUNDDOWN($G584*2/1000,0))</f>
        <v/>
      </c>
      <c r="M584" s="61"/>
      <c r="N584" s="80"/>
      <c r="O584" s="81"/>
      <c r="P584" s="73"/>
      <c r="Q584" s="57"/>
      <c r="R584" s="57"/>
      <c r="S584" s="67"/>
      <c r="U584" s="16"/>
      <c r="V584" s="16"/>
      <c r="W584" s="16"/>
      <c r="X584" s="16"/>
    </row>
    <row r="585" spans="1:24" ht="14.25" thickBot="1" x14ac:dyDescent="0.2">
      <c r="A585" s="63"/>
      <c r="B585" s="88"/>
      <c r="C585" s="34"/>
      <c r="D585" s="22" t="s">
        <v>30</v>
      </c>
      <c r="E585" s="71"/>
      <c r="F585" s="23" t="str">
        <f t="shared" ref="F585" si="2846">$O$9</f>
        <v>差１</v>
      </c>
      <c r="G585" s="7" t="str">
        <f t="shared" ref="G585" si="2847">IF(AND($G583="",$G584="",""),"",$G583-$G584)</f>
        <v/>
      </c>
      <c r="H585" s="8" t="s">
        <v>4</v>
      </c>
      <c r="I585" s="9" t="str">
        <f t="shared" ref="I585" si="2848">IF(AND($H583="",$H584=""),"",$H583-$H584)</f>
        <v/>
      </c>
      <c r="J585" s="8" t="s">
        <v>5</v>
      </c>
      <c r="K585" s="9" t="str">
        <f t="shared" ref="K585" si="2849">IF(AND($J583="",$J584=""),"",$J583-$J584)</f>
        <v/>
      </c>
      <c r="L585" s="10" t="s">
        <v>6</v>
      </c>
      <c r="M585" s="7" t="str">
        <f t="shared" ref="M585" si="2850">IF(AND($L583="",$L584=""),"",$L583-$L584)</f>
        <v/>
      </c>
      <c r="N585" s="122"/>
      <c r="O585" s="81"/>
      <c r="P585" s="74"/>
      <c r="Q585" s="58"/>
      <c r="R585" s="58"/>
      <c r="S585" s="67"/>
      <c r="U585" s="16"/>
      <c r="V585" s="16"/>
      <c r="W585" s="16"/>
      <c r="X585" s="16"/>
    </row>
    <row r="586" spans="1:24" ht="14.25" thickBot="1" x14ac:dyDescent="0.2">
      <c r="A586" s="63"/>
      <c r="B586" s="89"/>
      <c r="C586" s="31"/>
      <c r="D586" s="20" t="s">
        <v>30</v>
      </c>
      <c r="E586" s="69"/>
      <c r="F586" s="24" t="s">
        <v>1</v>
      </c>
      <c r="G586" s="26"/>
      <c r="H586" s="117" t="str">
        <f t="shared" ref="H586" si="2851">IF($G586="","",IF($E586=1,ROUNDDOWN($G586*7.4/1000,0),ROUNDDOWN($G586*6/1000,0)))</f>
        <v/>
      </c>
      <c r="I586" s="118"/>
      <c r="J586" s="117" t="str">
        <f t="shared" ref="J586:J587" si="2852">IF($G586="","",ROUNDDOWN($G586*2/1000,0))</f>
        <v/>
      </c>
      <c r="K586" s="118"/>
      <c r="L586" s="117" t="str">
        <f t="shared" ref="L586:L587" si="2853">IF($G586="","",ROUNDDOWN($G586*2/1000,0))</f>
        <v/>
      </c>
      <c r="M586" s="119"/>
      <c r="N586" s="79" t="str">
        <f t="shared" ref="N586" si="2854">IF(AND($C586="",$C588=""),"",ABS($C586-$C588)+1)</f>
        <v/>
      </c>
      <c r="O586" s="120" t="str">
        <f t="shared" ref="O586" si="2855">REPLACE($O$7,1,2,"差２")</f>
        <v>差２</v>
      </c>
      <c r="P586" s="77" t="str">
        <f>IF($I588="","",$I588*$N586)</f>
        <v/>
      </c>
      <c r="Q586" s="56" t="str">
        <f>IF($K588="","",$K588*$N586)</f>
        <v/>
      </c>
      <c r="R586" s="56" t="str">
        <f>IF($M588="","",$M588*$N586)</f>
        <v/>
      </c>
      <c r="S586" s="67"/>
      <c r="U586" s="16"/>
      <c r="V586" s="16"/>
      <c r="W586" s="16"/>
      <c r="X586" s="16"/>
    </row>
    <row r="587" spans="1:24" ht="14.25" thickBot="1" x14ac:dyDescent="0.2">
      <c r="A587" s="63"/>
      <c r="B587" s="90"/>
      <c r="C587" s="75" t="s">
        <v>11</v>
      </c>
      <c r="D587" s="76"/>
      <c r="E587" s="70"/>
      <c r="F587" s="33" t="s">
        <v>2</v>
      </c>
      <c r="G587" s="26"/>
      <c r="H587" s="59" t="str">
        <f t="shared" ref="H587" si="2856">IF($G586="","",IF($E586=1,ROUNDDOWN($G587*7.4/1000,0),ROUNDDOWN($G587*6/1000,0)))</f>
        <v/>
      </c>
      <c r="I587" s="60"/>
      <c r="J587" s="59" t="str">
        <f t="shared" si="2852"/>
        <v/>
      </c>
      <c r="K587" s="60"/>
      <c r="L587" s="59" t="str">
        <f t="shared" si="2853"/>
        <v/>
      </c>
      <c r="M587" s="61"/>
      <c r="N587" s="80"/>
      <c r="O587" s="120"/>
      <c r="P587" s="78"/>
      <c r="Q587" s="57"/>
      <c r="R587" s="57"/>
      <c r="S587" s="67"/>
      <c r="U587" s="16"/>
      <c r="V587" s="16"/>
      <c r="W587" s="16"/>
      <c r="X587" s="16"/>
    </row>
    <row r="588" spans="1:24" ht="14.25" thickBot="1" x14ac:dyDescent="0.2">
      <c r="A588" s="63"/>
      <c r="B588" s="90"/>
      <c r="C588" s="37"/>
      <c r="D588" s="38" t="s">
        <v>30</v>
      </c>
      <c r="E588" s="71"/>
      <c r="F588" s="39" t="str">
        <f t="shared" ref="F588" si="2857">$O$12</f>
        <v>差２</v>
      </c>
      <c r="G588" s="40" t="str">
        <f t="shared" ref="G588" si="2858">IF(AND($G586="",$G587=""),"",$G586-$G587)</f>
        <v/>
      </c>
      <c r="H588" s="41" t="s">
        <v>4</v>
      </c>
      <c r="I588" s="42" t="str">
        <f t="shared" ref="I588" si="2859">IF(AND($H586="",$H587=""),"",$H586-$H587)</f>
        <v/>
      </c>
      <c r="J588" s="41" t="s">
        <v>5</v>
      </c>
      <c r="K588" s="42" t="str">
        <f t="shared" ref="K588" si="2860">IF(AND($J586="",$J587=""),"",$J586-$J587)</f>
        <v/>
      </c>
      <c r="L588" s="43" t="s">
        <v>6</v>
      </c>
      <c r="M588" s="40" t="str">
        <f t="shared" ref="M588" si="2861">IF(AND($L586="",$L587=""),"",$L586-$L587)</f>
        <v/>
      </c>
      <c r="N588" s="80"/>
      <c r="O588" s="121"/>
      <c r="P588" s="78"/>
      <c r="Q588" s="58"/>
      <c r="R588" s="58"/>
      <c r="S588" s="68"/>
      <c r="U588" s="16"/>
      <c r="V588" s="16"/>
      <c r="W588" s="16"/>
      <c r="X588" s="16"/>
    </row>
    <row r="589" spans="1:24" ht="15" thickTop="1" thickBot="1" x14ac:dyDescent="0.2">
      <c r="A589" s="64"/>
      <c r="B589" s="98" t="s">
        <v>18</v>
      </c>
      <c r="C589" s="99"/>
      <c r="D589" s="99"/>
      <c r="E589" s="99"/>
      <c r="F589" s="99"/>
      <c r="G589" s="99"/>
      <c r="H589" s="99"/>
      <c r="I589" s="99"/>
      <c r="J589" s="99"/>
      <c r="K589" s="99"/>
      <c r="L589" s="99"/>
      <c r="M589" s="99"/>
      <c r="N589" s="99"/>
      <c r="O589" s="100"/>
      <c r="P589" s="44" t="str">
        <f t="shared" ref="P589" si="2862">IF(AND($P583="",$P586=""),"",SUM($P583:$P586))</f>
        <v/>
      </c>
      <c r="Q589" s="45" t="str">
        <f t="shared" ref="Q589" si="2863">IF(AND(Q583="",Q586=""),"",SUM(Q583:Q586))</f>
        <v/>
      </c>
      <c r="R589" s="45" t="str">
        <f t="shared" ref="R589" si="2864">IF(AND($R583="",$R586=""),"",SUM($R583:$R586))</f>
        <v/>
      </c>
      <c r="S589" s="46" t="str">
        <f t="shared" ref="S589" si="2865">IF(AND($P589="",$Q589="",$R589=""),"",SUM($P589:$R589))</f>
        <v/>
      </c>
      <c r="T589" s="50">
        <v>83</v>
      </c>
      <c r="U589" s="51" t="str">
        <f t="shared" ref="U589" si="2866">P589</f>
        <v/>
      </c>
      <c r="V589" s="51" t="str">
        <f t="shared" ref="V589" si="2867">Q589</f>
        <v/>
      </c>
      <c r="W589" s="51" t="str">
        <f t="shared" ref="W589" si="2868">R589</f>
        <v/>
      </c>
      <c r="X589" s="51" t="str">
        <f t="shared" ref="X589" si="2869">S589</f>
        <v/>
      </c>
    </row>
    <row r="590" spans="1:24" ht="14.25" thickBot="1" x14ac:dyDescent="0.2">
      <c r="A590" s="62" t="str" cm="1">
        <f t="array" aca="1" ref="A590" ca="1">IF($B590="","",IF(ISNUMBER(OFFSET(INDIRECT(ADDRESS(ROW(),COLUMN())),-7,0)),OFFSET(INDIRECT(ADDRESS(ROW(),COLUMN())),-7,0)+1,1))</f>
        <v/>
      </c>
      <c r="B590" s="88"/>
      <c r="C590" s="31"/>
      <c r="D590" s="20" t="s">
        <v>30</v>
      </c>
      <c r="E590" s="69" t="s">
        <v>29</v>
      </c>
      <c r="F590" s="21" t="s">
        <v>1</v>
      </c>
      <c r="G590" s="25"/>
      <c r="H590" s="54" t="str">
        <f t="shared" ref="H590" si="2870">IF($G590="","",IF($E590=1,ROUNDDOWN($G590*7.4/1000,0),ROUNDDOWN($G590*6/1000,0)))</f>
        <v/>
      </c>
      <c r="I590" s="55"/>
      <c r="J590" s="54" t="str">
        <f t="shared" ref="J590" si="2871">IF($G590="","",ROUNDDOWN($G590*2/1000,0))</f>
        <v/>
      </c>
      <c r="K590" s="55"/>
      <c r="L590" s="54" t="str">
        <f t="shared" ref="L590" si="2872">IF(G590="","",ROUNDDOWN($G590*2/1000,0))</f>
        <v/>
      </c>
      <c r="M590" s="123"/>
      <c r="N590" s="79" t="str">
        <f t="shared" ref="N590" si="2873">IF(AND($C590="",$C592=""),"",ABS($C590-$C592)+1)</f>
        <v/>
      </c>
      <c r="O590" s="81" t="str">
        <f t="shared" ref="O590" si="2874">REPLACE($O$7,1,2,"差１")</f>
        <v>差１</v>
      </c>
      <c r="P590" s="72" t="str">
        <f t="shared" ref="P590" si="2875">IF($I592="","",$I592*$N590)</f>
        <v/>
      </c>
      <c r="Q590" s="56" t="str">
        <f t="shared" ref="Q590" si="2876">IF($K592="","",$K592*$N590)</f>
        <v/>
      </c>
      <c r="R590" s="56" t="str">
        <f t="shared" ref="R590" si="2877">IF($M592="","",$M592*$N590)</f>
        <v/>
      </c>
      <c r="S590" s="67"/>
      <c r="U590" s="16"/>
      <c r="V590" s="16"/>
      <c r="W590" s="16"/>
      <c r="X590" s="16"/>
    </row>
    <row r="591" spans="1:24" ht="14.25" thickBot="1" x14ac:dyDescent="0.2">
      <c r="A591" s="63"/>
      <c r="B591" s="88"/>
      <c r="C591" s="75" t="s">
        <v>11</v>
      </c>
      <c r="D591" s="76"/>
      <c r="E591" s="70"/>
      <c r="F591" s="33" t="s">
        <v>2</v>
      </c>
      <c r="G591" s="26"/>
      <c r="H591" s="59" t="str">
        <f t="shared" ref="H591" si="2878">IF($G591="","",IF($E590=1,ROUNDDOWN($G591*7.4/1000,0),ROUNDDOWN($G591*6/1000,0)))</f>
        <v/>
      </c>
      <c r="I591" s="60"/>
      <c r="J591" s="59" t="str">
        <f t="shared" ref="J591" si="2879">IF(G591="","",ROUNDDOWN(G591*2/1000,0))</f>
        <v/>
      </c>
      <c r="K591" s="60"/>
      <c r="L591" s="59" t="str">
        <f t="shared" ref="L591" si="2880">IF($G591="","",ROUNDDOWN($G591*2/1000,0))</f>
        <v/>
      </c>
      <c r="M591" s="61"/>
      <c r="N591" s="80"/>
      <c r="O591" s="81"/>
      <c r="P591" s="73"/>
      <c r="Q591" s="57"/>
      <c r="R591" s="57"/>
      <c r="S591" s="67"/>
      <c r="U591" s="16"/>
      <c r="V591" s="16"/>
      <c r="W591" s="16"/>
      <c r="X591" s="16"/>
    </row>
    <row r="592" spans="1:24" ht="14.25" thickBot="1" x14ac:dyDescent="0.2">
      <c r="A592" s="63"/>
      <c r="B592" s="88"/>
      <c r="C592" s="34"/>
      <c r="D592" s="22" t="s">
        <v>30</v>
      </c>
      <c r="E592" s="71"/>
      <c r="F592" s="23" t="str">
        <f t="shared" ref="F592" si="2881">$O$9</f>
        <v>差１</v>
      </c>
      <c r="G592" s="7" t="str">
        <f t="shared" ref="G592" si="2882">IF(AND($G590="",$G591="",""),"",$G590-$G591)</f>
        <v/>
      </c>
      <c r="H592" s="8" t="s">
        <v>4</v>
      </c>
      <c r="I592" s="9" t="str">
        <f t="shared" ref="I592" si="2883">IF(AND($H590="",$H591=""),"",$H590-$H591)</f>
        <v/>
      </c>
      <c r="J592" s="8" t="s">
        <v>5</v>
      </c>
      <c r="K592" s="9" t="str">
        <f t="shared" ref="K592" si="2884">IF(AND($J590="",$J591=""),"",$J590-$J591)</f>
        <v/>
      </c>
      <c r="L592" s="10" t="s">
        <v>6</v>
      </c>
      <c r="M592" s="7" t="str">
        <f t="shared" ref="M592" si="2885">IF(AND($L590="",$L591=""),"",$L590-$L591)</f>
        <v/>
      </c>
      <c r="N592" s="122"/>
      <c r="O592" s="81"/>
      <c r="P592" s="74"/>
      <c r="Q592" s="58"/>
      <c r="R592" s="58"/>
      <c r="S592" s="67"/>
      <c r="U592" s="16"/>
      <c r="V592" s="16"/>
      <c r="W592" s="16"/>
      <c r="X592" s="16"/>
    </row>
    <row r="593" spans="1:24" ht="14.25" thickBot="1" x14ac:dyDescent="0.2">
      <c r="A593" s="63"/>
      <c r="B593" s="89"/>
      <c r="C593" s="31"/>
      <c r="D593" s="20" t="s">
        <v>30</v>
      </c>
      <c r="E593" s="69"/>
      <c r="F593" s="24" t="s">
        <v>1</v>
      </c>
      <c r="G593" s="26"/>
      <c r="H593" s="117" t="str">
        <f t="shared" ref="H593" si="2886">IF($G593="","",IF($E593=1,ROUNDDOWN($G593*7.4/1000,0),ROUNDDOWN($G593*6/1000,0)))</f>
        <v/>
      </c>
      <c r="I593" s="118"/>
      <c r="J593" s="117" t="str">
        <f t="shared" ref="J593:J594" si="2887">IF($G593="","",ROUNDDOWN($G593*2/1000,0))</f>
        <v/>
      </c>
      <c r="K593" s="118"/>
      <c r="L593" s="117" t="str">
        <f t="shared" ref="L593:L594" si="2888">IF($G593="","",ROUNDDOWN($G593*2/1000,0))</f>
        <v/>
      </c>
      <c r="M593" s="119"/>
      <c r="N593" s="79" t="str">
        <f t="shared" ref="N593" si="2889">IF(AND($C593="",$C595=""),"",ABS($C593-$C595)+1)</f>
        <v/>
      </c>
      <c r="O593" s="120" t="str">
        <f t="shared" ref="O593" si="2890">REPLACE($O$7,1,2,"差２")</f>
        <v>差２</v>
      </c>
      <c r="P593" s="77" t="str">
        <f>IF($I595="","",$I595*$N593)</f>
        <v/>
      </c>
      <c r="Q593" s="56" t="str">
        <f>IF($K595="","",$K595*$N593)</f>
        <v/>
      </c>
      <c r="R593" s="56" t="str">
        <f>IF($M595="","",$M595*$N593)</f>
        <v/>
      </c>
      <c r="S593" s="67"/>
      <c r="U593" s="16"/>
      <c r="V593" s="16"/>
      <c r="W593" s="16"/>
      <c r="X593" s="16"/>
    </row>
    <row r="594" spans="1:24" ht="14.25" thickBot="1" x14ac:dyDescent="0.2">
      <c r="A594" s="63"/>
      <c r="B594" s="90"/>
      <c r="C594" s="75" t="s">
        <v>11</v>
      </c>
      <c r="D594" s="76"/>
      <c r="E594" s="70"/>
      <c r="F594" s="33" t="s">
        <v>2</v>
      </c>
      <c r="G594" s="26"/>
      <c r="H594" s="59" t="str">
        <f t="shared" ref="H594" si="2891">IF($G593="","",IF($E593=1,ROUNDDOWN($G594*7.4/1000,0),ROUNDDOWN($G594*6/1000,0)))</f>
        <v/>
      </c>
      <c r="I594" s="60"/>
      <c r="J594" s="59" t="str">
        <f t="shared" si="2887"/>
        <v/>
      </c>
      <c r="K594" s="60"/>
      <c r="L594" s="59" t="str">
        <f t="shared" si="2888"/>
        <v/>
      </c>
      <c r="M594" s="61"/>
      <c r="N594" s="80"/>
      <c r="O594" s="120"/>
      <c r="P594" s="78"/>
      <c r="Q594" s="57"/>
      <c r="R594" s="57"/>
      <c r="S594" s="67"/>
      <c r="U594" s="16"/>
      <c r="V594" s="16"/>
      <c r="W594" s="16"/>
      <c r="X594" s="16"/>
    </row>
    <row r="595" spans="1:24" ht="14.25" thickBot="1" x14ac:dyDescent="0.2">
      <c r="A595" s="63"/>
      <c r="B595" s="90"/>
      <c r="C595" s="37"/>
      <c r="D595" s="38" t="s">
        <v>30</v>
      </c>
      <c r="E595" s="71"/>
      <c r="F595" s="39" t="str">
        <f t="shared" ref="F595" si="2892">$O$12</f>
        <v>差２</v>
      </c>
      <c r="G595" s="40" t="str">
        <f t="shared" ref="G595" si="2893">IF(AND($G593="",$G594=""),"",$G593-$G594)</f>
        <v/>
      </c>
      <c r="H595" s="41" t="s">
        <v>4</v>
      </c>
      <c r="I595" s="42" t="str">
        <f t="shared" ref="I595" si="2894">IF(AND($H593="",$H594=""),"",$H593-$H594)</f>
        <v/>
      </c>
      <c r="J595" s="41" t="s">
        <v>5</v>
      </c>
      <c r="K595" s="42" t="str">
        <f t="shared" ref="K595" si="2895">IF(AND($J593="",$J594=""),"",$J593-$J594)</f>
        <v/>
      </c>
      <c r="L595" s="43" t="s">
        <v>6</v>
      </c>
      <c r="M595" s="40" t="str">
        <f t="shared" ref="M595" si="2896">IF(AND($L593="",$L594=""),"",$L593-$L594)</f>
        <v/>
      </c>
      <c r="N595" s="80"/>
      <c r="O595" s="121"/>
      <c r="P595" s="78"/>
      <c r="Q595" s="58"/>
      <c r="R595" s="58"/>
      <c r="S595" s="68"/>
      <c r="U595" s="16"/>
      <c r="V595" s="16"/>
      <c r="W595" s="16"/>
      <c r="X595" s="16"/>
    </row>
    <row r="596" spans="1:24" ht="15" thickTop="1" thickBot="1" x14ac:dyDescent="0.2">
      <c r="A596" s="64"/>
      <c r="B596" s="98" t="s">
        <v>18</v>
      </c>
      <c r="C596" s="99"/>
      <c r="D596" s="99"/>
      <c r="E596" s="99"/>
      <c r="F596" s="99"/>
      <c r="G596" s="99"/>
      <c r="H596" s="99"/>
      <c r="I596" s="99"/>
      <c r="J596" s="99"/>
      <c r="K596" s="99"/>
      <c r="L596" s="99"/>
      <c r="M596" s="99"/>
      <c r="N596" s="99"/>
      <c r="O596" s="100"/>
      <c r="P596" s="44" t="str">
        <f t="shared" ref="P596" si="2897">IF(AND($P590="",$P593=""),"",SUM($P590:$P593))</f>
        <v/>
      </c>
      <c r="Q596" s="45" t="str">
        <f t="shared" ref="Q596" si="2898">IF(AND(Q590="",Q593=""),"",SUM(Q590:Q593))</f>
        <v/>
      </c>
      <c r="R596" s="45" t="str">
        <f t="shared" ref="R596" si="2899">IF(AND($R590="",$R593=""),"",SUM($R590:$R593))</f>
        <v/>
      </c>
      <c r="S596" s="46" t="str">
        <f t="shared" ref="S596" si="2900">IF(AND($P596="",$Q596="",$R596=""),"",SUM($P596:$R596))</f>
        <v/>
      </c>
      <c r="T596" s="50">
        <v>84</v>
      </c>
      <c r="U596" s="51" t="str">
        <f t="shared" ref="U596" si="2901">P596</f>
        <v/>
      </c>
      <c r="V596" s="51" t="str">
        <f t="shared" ref="V596" si="2902">Q596</f>
        <v/>
      </c>
      <c r="W596" s="51" t="str">
        <f t="shared" ref="W596" si="2903">R596</f>
        <v/>
      </c>
      <c r="X596" s="51" t="str">
        <f t="shared" ref="X596" si="2904">S596</f>
        <v/>
      </c>
    </row>
    <row r="597" spans="1:24" ht="14.25" thickBot="1" x14ac:dyDescent="0.2">
      <c r="A597" s="62" t="str" cm="1">
        <f t="array" aca="1" ref="A597" ca="1">IF($B597="","",IF(ISNUMBER(OFFSET(INDIRECT(ADDRESS(ROW(),COLUMN())),-7,0)),OFFSET(INDIRECT(ADDRESS(ROW(),COLUMN())),-7,0)+1,1))</f>
        <v/>
      </c>
      <c r="B597" s="88"/>
      <c r="C597" s="31"/>
      <c r="D597" s="20" t="s">
        <v>30</v>
      </c>
      <c r="E597" s="69" t="s">
        <v>29</v>
      </c>
      <c r="F597" s="21" t="s">
        <v>1</v>
      </c>
      <c r="G597" s="25"/>
      <c r="H597" s="54" t="str">
        <f t="shared" ref="H597" si="2905">IF($G597="","",IF($E597=1,ROUNDDOWN($G597*7.4/1000,0),ROUNDDOWN($G597*6/1000,0)))</f>
        <v/>
      </c>
      <c r="I597" s="55"/>
      <c r="J597" s="54" t="str">
        <f t="shared" ref="J597" si="2906">IF($G597="","",ROUNDDOWN($G597*2/1000,0))</f>
        <v/>
      </c>
      <c r="K597" s="55"/>
      <c r="L597" s="54" t="str">
        <f t="shared" ref="L597" si="2907">IF(G597="","",ROUNDDOWN($G597*2/1000,0))</f>
        <v/>
      </c>
      <c r="M597" s="123"/>
      <c r="N597" s="79" t="str">
        <f t="shared" ref="N597" si="2908">IF(AND($C597="",$C599=""),"",ABS($C597-$C599)+1)</f>
        <v/>
      </c>
      <c r="O597" s="81" t="str">
        <f t="shared" ref="O597" si="2909">REPLACE($O$7,1,2,"差１")</f>
        <v>差１</v>
      </c>
      <c r="P597" s="72" t="str">
        <f t="shared" ref="P597" si="2910">IF($I599="","",$I599*$N597)</f>
        <v/>
      </c>
      <c r="Q597" s="56" t="str">
        <f t="shared" ref="Q597" si="2911">IF($K599="","",$K599*$N597)</f>
        <v/>
      </c>
      <c r="R597" s="56" t="str">
        <f t="shared" ref="R597" si="2912">IF($M599="","",$M599*$N597)</f>
        <v/>
      </c>
      <c r="S597" s="67"/>
      <c r="U597" s="16"/>
      <c r="V597" s="16"/>
      <c r="W597" s="16"/>
      <c r="X597" s="16"/>
    </row>
    <row r="598" spans="1:24" ht="14.25" thickBot="1" x14ac:dyDescent="0.2">
      <c r="A598" s="63"/>
      <c r="B598" s="88"/>
      <c r="C598" s="75" t="s">
        <v>11</v>
      </c>
      <c r="D598" s="76"/>
      <c r="E598" s="70"/>
      <c r="F598" s="33" t="s">
        <v>2</v>
      </c>
      <c r="G598" s="26"/>
      <c r="H598" s="59" t="str">
        <f t="shared" ref="H598" si="2913">IF($G598="","",IF($E597=1,ROUNDDOWN($G598*7.4/1000,0),ROUNDDOWN($G598*6/1000,0)))</f>
        <v/>
      </c>
      <c r="I598" s="60"/>
      <c r="J598" s="59" t="str">
        <f t="shared" ref="J598" si="2914">IF(G598="","",ROUNDDOWN(G598*2/1000,0))</f>
        <v/>
      </c>
      <c r="K598" s="60"/>
      <c r="L598" s="59" t="str">
        <f t="shared" ref="L598" si="2915">IF($G598="","",ROUNDDOWN($G598*2/1000,0))</f>
        <v/>
      </c>
      <c r="M598" s="61"/>
      <c r="N598" s="80"/>
      <c r="O598" s="81"/>
      <c r="P598" s="73"/>
      <c r="Q598" s="57"/>
      <c r="R598" s="57"/>
      <c r="S598" s="67"/>
      <c r="U598" s="16"/>
      <c r="V598" s="16"/>
      <c r="W598" s="16"/>
      <c r="X598" s="16"/>
    </row>
    <row r="599" spans="1:24" ht="14.25" thickBot="1" x14ac:dyDescent="0.2">
      <c r="A599" s="63"/>
      <c r="B599" s="88"/>
      <c r="C599" s="34"/>
      <c r="D599" s="22" t="s">
        <v>30</v>
      </c>
      <c r="E599" s="71"/>
      <c r="F599" s="23" t="str">
        <f t="shared" ref="F599" si="2916">$O$9</f>
        <v>差１</v>
      </c>
      <c r="G599" s="7" t="str">
        <f t="shared" ref="G599" si="2917">IF(AND($G597="",$G598="",""),"",$G597-$G598)</f>
        <v/>
      </c>
      <c r="H599" s="8" t="s">
        <v>4</v>
      </c>
      <c r="I599" s="9" t="str">
        <f t="shared" ref="I599" si="2918">IF(AND($H597="",$H598=""),"",$H597-$H598)</f>
        <v/>
      </c>
      <c r="J599" s="8" t="s">
        <v>5</v>
      </c>
      <c r="K599" s="9" t="str">
        <f t="shared" ref="K599" si="2919">IF(AND($J597="",$J598=""),"",$J597-$J598)</f>
        <v/>
      </c>
      <c r="L599" s="10" t="s">
        <v>6</v>
      </c>
      <c r="M599" s="7" t="str">
        <f t="shared" ref="M599" si="2920">IF(AND($L597="",$L598=""),"",$L597-$L598)</f>
        <v/>
      </c>
      <c r="N599" s="122"/>
      <c r="O599" s="81"/>
      <c r="P599" s="74"/>
      <c r="Q599" s="58"/>
      <c r="R599" s="58"/>
      <c r="S599" s="67"/>
      <c r="U599" s="16"/>
      <c r="V599" s="16"/>
      <c r="W599" s="16"/>
      <c r="X599" s="16"/>
    </row>
    <row r="600" spans="1:24" ht="14.25" thickBot="1" x14ac:dyDescent="0.2">
      <c r="A600" s="63"/>
      <c r="B600" s="89"/>
      <c r="C600" s="31"/>
      <c r="D600" s="20" t="s">
        <v>30</v>
      </c>
      <c r="E600" s="69"/>
      <c r="F600" s="24" t="s">
        <v>1</v>
      </c>
      <c r="G600" s="26"/>
      <c r="H600" s="117" t="str">
        <f t="shared" ref="H600" si="2921">IF($G600="","",IF($E600=1,ROUNDDOWN($G600*7.4/1000,0),ROUNDDOWN($G600*6/1000,0)))</f>
        <v/>
      </c>
      <c r="I600" s="118"/>
      <c r="J600" s="117" t="str">
        <f t="shared" ref="J600:J601" si="2922">IF($G600="","",ROUNDDOWN($G600*2/1000,0))</f>
        <v/>
      </c>
      <c r="K600" s="118"/>
      <c r="L600" s="117" t="str">
        <f t="shared" ref="L600:L601" si="2923">IF($G600="","",ROUNDDOWN($G600*2/1000,0))</f>
        <v/>
      </c>
      <c r="M600" s="119"/>
      <c r="N600" s="79" t="str">
        <f t="shared" ref="N600" si="2924">IF(AND($C600="",$C602=""),"",ABS($C600-$C602)+1)</f>
        <v/>
      </c>
      <c r="O600" s="120" t="str">
        <f t="shared" ref="O600" si="2925">REPLACE($O$7,1,2,"差２")</f>
        <v>差２</v>
      </c>
      <c r="P600" s="77" t="str">
        <f>IF($I602="","",$I602*$N600)</f>
        <v/>
      </c>
      <c r="Q600" s="56" t="str">
        <f>IF($K602="","",$K602*$N600)</f>
        <v/>
      </c>
      <c r="R600" s="56" t="str">
        <f>IF($M602="","",$M602*$N600)</f>
        <v/>
      </c>
      <c r="S600" s="67"/>
      <c r="U600" s="16"/>
      <c r="V600" s="16"/>
      <c r="W600" s="16"/>
      <c r="X600" s="16"/>
    </row>
    <row r="601" spans="1:24" ht="14.25" thickBot="1" x14ac:dyDescent="0.2">
      <c r="A601" s="63"/>
      <c r="B601" s="90"/>
      <c r="C601" s="75" t="s">
        <v>11</v>
      </c>
      <c r="D601" s="76"/>
      <c r="E601" s="70"/>
      <c r="F601" s="33" t="s">
        <v>2</v>
      </c>
      <c r="G601" s="26"/>
      <c r="H601" s="59" t="str">
        <f t="shared" ref="H601" si="2926">IF($G600="","",IF($E600=1,ROUNDDOWN($G601*7.4/1000,0),ROUNDDOWN($G601*6/1000,0)))</f>
        <v/>
      </c>
      <c r="I601" s="60"/>
      <c r="J601" s="59" t="str">
        <f t="shared" si="2922"/>
        <v/>
      </c>
      <c r="K601" s="60"/>
      <c r="L601" s="59" t="str">
        <f t="shared" si="2923"/>
        <v/>
      </c>
      <c r="M601" s="61"/>
      <c r="N601" s="80"/>
      <c r="O601" s="120"/>
      <c r="P601" s="78"/>
      <c r="Q601" s="57"/>
      <c r="R601" s="57"/>
      <c r="S601" s="67"/>
      <c r="U601" s="16"/>
      <c r="V601" s="16"/>
      <c r="W601" s="16"/>
      <c r="X601" s="16"/>
    </row>
    <row r="602" spans="1:24" ht="14.25" thickBot="1" x14ac:dyDescent="0.2">
      <c r="A602" s="63"/>
      <c r="B602" s="90"/>
      <c r="C602" s="37"/>
      <c r="D602" s="38" t="s">
        <v>30</v>
      </c>
      <c r="E602" s="71"/>
      <c r="F602" s="39" t="str">
        <f t="shared" ref="F602" si="2927">$O$12</f>
        <v>差２</v>
      </c>
      <c r="G602" s="40" t="str">
        <f t="shared" ref="G602" si="2928">IF(AND($G600="",$G601=""),"",$G600-$G601)</f>
        <v/>
      </c>
      <c r="H602" s="41" t="s">
        <v>4</v>
      </c>
      <c r="I602" s="42" t="str">
        <f t="shared" ref="I602" si="2929">IF(AND($H600="",$H601=""),"",$H600-$H601)</f>
        <v/>
      </c>
      <c r="J602" s="41" t="s">
        <v>5</v>
      </c>
      <c r="K602" s="42" t="str">
        <f t="shared" ref="K602" si="2930">IF(AND($J600="",$J601=""),"",$J600-$J601)</f>
        <v/>
      </c>
      <c r="L602" s="43" t="s">
        <v>6</v>
      </c>
      <c r="M602" s="40" t="str">
        <f t="shared" ref="M602" si="2931">IF(AND($L600="",$L601=""),"",$L600-$L601)</f>
        <v/>
      </c>
      <c r="N602" s="80"/>
      <c r="O602" s="121"/>
      <c r="P602" s="78"/>
      <c r="Q602" s="58"/>
      <c r="R602" s="58"/>
      <c r="S602" s="68"/>
      <c r="U602" s="16"/>
      <c r="V602" s="16"/>
      <c r="W602" s="16"/>
      <c r="X602" s="16"/>
    </row>
    <row r="603" spans="1:24" ht="15" thickTop="1" thickBot="1" x14ac:dyDescent="0.2">
      <c r="A603" s="64"/>
      <c r="B603" s="98" t="s">
        <v>18</v>
      </c>
      <c r="C603" s="99"/>
      <c r="D603" s="99"/>
      <c r="E603" s="99"/>
      <c r="F603" s="99"/>
      <c r="G603" s="99"/>
      <c r="H603" s="99"/>
      <c r="I603" s="99"/>
      <c r="J603" s="99"/>
      <c r="K603" s="99"/>
      <c r="L603" s="99"/>
      <c r="M603" s="99"/>
      <c r="N603" s="99"/>
      <c r="O603" s="100"/>
      <c r="P603" s="44" t="str">
        <f t="shared" ref="P603" si="2932">IF(AND($P597="",$P600=""),"",SUM($P597:$P600))</f>
        <v/>
      </c>
      <c r="Q603" s="45" t="str">
        <f t="shared" ref="Q603" si="2933">IF(AND(Q597="",Q600=""),"",SUM(Q597:Q600))</f>
        <v/>
      </c>
      <c r="R603" s="45" t="str">
        <f t="shared" ref="R603" si="2934">IF(AND($R597="",$R600=""),"",SUM($R597:$R600))</f>
        <v/>
      </c>
      <c r="S603" s="46" t="str">
        <f t="shared" ref="S603" si="2935">IF(AND($P603="",$Q603="",$R603=""),"",SUM($P603:$R603))</f>
        <v/>
      </c>
      <c r="T603" s="50">
        <v>85</v>
      </c>
      <c r="U603" s="51" t="str">
        <f t="shared" ref="U603" si="2936">P603</f>
        <v/>
      </c>
      <c r="V603" s="51" t="str">
        <f t="shared" ref="V603" si="2937">Q603</f>
        <v/>
      </c>
      <c r="W603" s="51" t="str">
        <f t="shared" ref="W603" si="2938">R603</f>
        <v/>
      </c>
      <c r="X603" s="51" t="str">
        <f t="shared" ref="X603" si="2939">S603</f>
        <v/>
      </c>
    </row>
    <row r="604" spans="1:24" ht="14.25" thickBot="1" x14ac:dyDescent="0.2">
      <c r="A604" s="62" t="str" cm="1">
        <f t="array" aca="1" ref="A604" ca="1">IF($B604="","",IF(ISNUMBER(OFFSET(INDIRECT(ADDRESS(ROW(),COLUMN())),-7,0)),OFFSET(INDIRECT(ADDRESS(ROW(),COLUMN())),-7,0)+1,1))</f>
        <v/>
      </c>
      <c r="B604" s="88"/>
      <c r="C604" s="31"/>
      <c r="D604" s="20" t="s">
        <v>30</v>
      </c>
      <c r="E604" s="69" t="s">
        <v>29</v>
      </c>
      <c r="F604" s="21" t="s">
        <v>1</v>
      </c>
      <c r="G604" s="25"/>
      <c r="H604" s="54" t="str">
        <f t="shared" ref="H604" si="2940">IF($G604="","",IF($E604=1,ROUNDDOWN($G604*7.4/1000,0),ROUNDDOWN($G604*6/1000,0)))</f>
        <v/>
      </c>
      <c r="I604" s="55"/>
      <c r="J604" s="54" t="str">
        <f t="shared" ref="J604" si="2941">IF($G604="","",ROUNDDOWN($G604*2/1000,0))</f>
        <v/>
      </c>
      <c r="K604" s="55"/>
      <c r="L604" s="54" t="str">
        <f t="shared" ref="L604" si="2942">IF(G604="","",ROUNDDOWN($G604*2/1000,0))</f>
        <v/>
      </c>
      <c r="M604" s="123"/>
      <c r="N604" s="79" t="str">
        <f t="shared" ref="N604" si="2943">IF(AND($C604="",$C606=""),"",ABS($C604-$C606)+1)</f>
        <v/>
      </c>
      <c r="O604" s="81" t="str">
        <f t="shared" ref="O604" si="2944">REPLACE($O$7,1,2,"差１")</f>
        <v>差１</v>
      </c>
      <c r="P604" s="72" t="str">
        <f t="shared" ref="P604" si="2945">IF($I606="","",$I606*$N604)</f>
        <v/>
      </c>
      <c r="Q604" s="56" t="str">
        <f t="shared" ref="Q604" si="2946">IF($K606="","",$K606*$N604)</f>
        <v/>
      </c>
      <c r="R604" s="56" t="str">
        <f t="shared" ref="R604" si="2947">IF($M606="","",$M606*$N604)</f>
        <v/>
      </c>
      <c r="S604" s="67"/>
      <c r="U604" s="16"/>
      <c r="V604" s="16"/>
      <c r="W604" s="16"/>
      <c r="X604" s="16"/>
    </row>
    <row r="605" spans="1:24" ht="14.25" thickBot="1" x14ac:dyDescent="0.2">
      <c r="A605" s="63"/>
      <c r="B605" s="88"/>
      <c r="C605" s="75" t="s">
        <v>11</v>
      </c>
      <c r="D605" s="76"/>
      <c r="E605" s="70"/>
      <c r="F605" s="33" t="s">
        <v>2</v>
      </c>
      <c r="G605" s="26"/>
      <c r="H605" s="59" t="str">
        <f t="shared" ref="H605" si="2948">IF($G605="","",IF($E604=1,ROUNDDOWN($G605*7.4/1000,0),ROUNDDOWN($G605*6/1000,0)))</f>
        <v/>
      </c>
      <c r="I605" s="60"/>
      <c r="J605" s="59" t="str">
        <f t="shared" ref="J605" si="2949">IF(G605="","",ROUNDDOWN(G605*2/1000,0))</f>
        <v/>
      </c>
      <c r="K605" s="60"/>
      <c r="L605" s="59" t="str">
        <f t="shared" ref="L605" si="2950">IF($G605="","",ROUNDDOWN($G605*2/1000,0))</f>
        <v/>
      </c>
      <c r="M605" s="61"/>
      <c r="N605" s="80"/>
      <c r="O605" s="81"/>
      <c r="P605" s="73"/>
      <c r="Q605" s="57"/>
      <c r="R605" s="57"/>
      <c r="S605" s="67"/>
      <c r="U605" s="16"/>
      <c r="V605" s="16"/>
      <c r="W605" s="16"/>
      <c r="X605" s="16"/>
    </row>
    <row r="606" spans="1:24" ht="14.25" thickBot="1" x14ac:dyDescent="0.2">
      <c r="A606" s="63"/>
      <c r="B606" s="88"/>
      <c r="C606" s="34"/>
      <c r="D606" s="22" t="s">
        <v>30</v>
      </c>
      <c r="E606" s="71"/>
      <c r="F606" s="23" t="str">
        <f t="shared" ref="F606" si="2951">$O$9</f>
        <v>差１</v>
      </c>
      <c r="G606" s="7" t="str">
        <f t="shared" ref="G606" si="2952">IF(AND($G604="",$G605="",""),"",$G604-$G605)</f>
        <v/>
      </c>
      <c r="H606" s="8" t="s">
        <v>4</v>
      </c>
      <c r="I606" s="9" t="str">
        <f t="shared" ref="I606" si="2953">IF(AND($H604="",$H605=""),"",$H604-$H605)</f>
        <v/>
      </c>
      <c r="J606" s="8" t="s">
        <v>5</v>
      </c>
      <c r="K606" s="9" t="str">
        <f t="shared" ref="K606" si="2954">IF(AND($J604="",$J605=""),"",$J604-$J605)</f>
        <v/>
      </c>
      <c r="L606" s="10" t="s">
        <v>6</v>
      </c>
      <c r="M606" s="7" t="str">
        <f t="shared" ref="M606" si="2955">IF(AND($L604="",$L605=""),"",$L604-$L605)</f>
        <v/>
      </c>
      <c r="N606" s="122"/>
      <c r="O606" s="81"/>
      <c r="P606" s="74"/>
      <c r="Q606" s="58"/>
      <c r="R606" s="58"/>
      <c r="S606" s="67"/>
      <c r="U606" s="16"/>
      <c r="V606" s="16"/>
      <c r="W606" s="16"/>
      <c r="X606" s="16"/>
    </row>
    <row r="607" spans="1:24" ht="14.25" thickBot="1" x14ac:dyDescent="0.2">
      <c r="A607" s="63"/>
      <c r="B607" s="89"/>
      <c r="C607" s="31"/>
      <c r="D607" s="20" t="s">
        <v>30</v>
      </c>
      <c r="E607" s="69"/>
      <c r="F607" s="24" t="s">
        <v>1</v>
      </c>
      <c r="G607" s="26"/>
      <c r="H607" s="117" t="str">
        <f t="shared" ref="H607" si="2956">IF($G607="","",IF($E607=1,ROUNDDOWN($G607*7.4/1000,0),ROUNDDOWN($G607*6/1000,0)))</f>
        <v/>
      </c>
      <c r="I607" s="118"/>
      <c r="J607" s="117" t="str">
        <f t="shared" ref="J607:J608" si="2957">IF($G607="","",ROUNDDOWN($G607*2/1000,0))</f>
        <v/>
      </c>
      <c r="K607" s="118"/>
      <c r="L607" s="117" t="str">
        <f t="shared" ref="L607:L608" si="2958">IF($G607="","",ROUNDDOWN($G607*2/1000,0))</f>
        <v/>
      </c>
      <c r="M607" s="119"/>
      <c r="N607" s="79" t="str">
        <f t="shared" ref="N607" si="2959">IF(AND($C607="",$C609=""),"",ABS($C607-$C609)+1)</f>
        <v/>
      </c>
      <c r="O607" s="120" t="str">
        <f t="shared" ref="O607" si="2960">REPLACE($O$7,1,2,"差２")</f>
        <v>差２</v>
      </c>
      <c r="P607" s="77" t="str">
        <f>IF($I609="","",$I609*$N607)</f>
        <v/>
      </c>
      <c r="Q607" s="56" t="str">
        <f>IF($K609="","",$K609*$N607)</f>
        <v/>
      </c>
      <c r="R607" s="56" t="str">
        <f>IF($M609="","",$M609*$N607)</f>
        <v/>
      </c>
      <c r="S607" s="67"/>
      <c r="U607" s="16"/>
      <c r="V607" s="16"/>
      <c r="W607" s="16"/>
      <c r="X607" s="16"/>
    </row>
    <row r="608" spans="1:24" ht="14.25" thickBot="1" x14ac:dyDescent="0.2">
      <c r="A608" s="63"/>
      <c r="B608" s="90"/>
      <c r="C608" s="75" t="s">
        <v>11</v>
      </c>
      <c r="D608" s="76"/>
      <c r="E608" s="70"/>
      <c r="F608" s="33" t="s">
        <v>2</v>
      </c>
      <c r="G608" s="26"/>
      <c r="H608" s="59" t="str">
        <f t="shared" ref="H608" si="2961">IF($G607="","",IF($E607=1,ROUNDDOWN($G608*7.4/1000,0),ROUNDDOWN($G608*6/1000,0)))</f>
        <v/>
      </c>
      <c r="I608" s="60"/>
      <c r="J608" s="59" t="str">
        <f t="shared" si="2957"/>
        <v/>
      </c>
      <c r="K608" s="60"/>
      <c r="L608" s="59" t="str">
        <f t="shared" si="2958"/>
        <v/>
      </c>
      <c r="M608" s="61"/>
      <c r="N608" s="80"/>
      <c r="O608" s="120"/>
      <c r="P608" s="78"/>
      <c r="Q608" s="57"/>
      <c r="R608" s="57"/>
      <c r="S608" s="67"/>
      <c r="U608" s="16"/>
      <c r="V608" s="16"/>
      <c r="W608" s="16"/>
      <c r="X608" s="16"/>
    </row>
    <row r="609" spans="1:24" ht="14.25" thickBot="1" x14ac:dyDescent="0.2">
      <c r="A609" s="63"/>
      <c r="B609" s="90"/>
      <c r="C609" s="37"/>
      <c r="D609" s="38" t="s">
        <v>30</v>
      </c>
      <c r="E609" s="71"/>
      <c r="F609" s="39" t="str">
        <f t="shared" ref="F609" si="2962">$O$12</f>
        <v>差２</v>
      </c>
      <c r="G609" s="40" t="str">
        <f t="shared" ref="G609" si="2963">IF(AND($G607="",$G608=""),"",$G607-$G608)</f>
        <v/>
      </c>
      <c r="H609" s="41" t="s">
        <v>4</v>
      </c>
      <c r="I609" s="42" t="str">
        <f t="shared" ref="I609" si="2964">IF(AND($H607="",$H608=""),"",$H607-$H608)</f>
        <v/>
      </c>
      <c r="J609" s="41" t="s">
        <v>5</v>
      </c>
      <c r="K609" s="42" t="str">
        <f t="shared" ref="K609" si="2965">IF(AND($J607="",$J608=""),"",$J607-$J608)</f>
        <v/>
      </c>
      <c r="L609" s="43" t="s">
        <v>6</v>
      </c>
      <c r="M609" s="40" t="str">
        <f t="shared" ref="M609" si="2966">IF(AND($L607="",$L608=""),"",$L607-$L608)</f>
        <v/>
      </c>
      <c r="N609" s="80"/>
      <c r="O609" s="121"/>
      <c r="P609" s="78"/>
      <c r="Q609" s="58"/>
      <c r="R609" s="58"/>
      <c r="S609" s="68"/>
      <c r="U609" s="16"/>
      <c r="V609" s="16"/>
      <c r="W609" s="16"/>
      <c r="X609" s="16"/>
    </row>
    <row r="610" spans="1:24" ht="15" thickTop="1" thickBot="1" x14ac:dyDescent="0.2">
      <c r="A610" s="64"/>
      <c r="B610" s="98" t="s">
        <v>18</v>
      </c>
      <c r="C610" s="99"/>
      <c r="D610" s="99"/>
      <c r="E610" s="99"/>
      <c r="F610" s="99"/>
      <c r="G610" s="99"/>
      <c r="H610" s="99"/>
      <c r="I610" s="99"/>
      <c r="J610" s="99"/>
      <c r="K610" s="99"/>
      <c r="L610" s="99"/>
      <c r="M610" s="99"/>
      <c r="N610" s="99"/>
      <c r="O610" s="100"/>
      <c r="P610" s="44" t="str">
        <f t="shared" ref="P610" si="2967">IF(AND($P604="",$P607=""),"",SUM($P604:$P607))</f>
        <v/>
      </c>
      <c r="Q610" s="45" t="str">
        <f t="shared" ref="Q610" si="2968">IF(AND(Q604="",Q607=""),"",SUM(Q604:Q607))</f>
        <v/>
      </c>
      <c r="R610" s="45" t="str">
        <f t="shared" ref="R610" si="2969">IF(AND($R604="",$R607=""),"",SUM($R604:$R607))</f>
        <v/>
      </c>
      <c r="S610" s="46" t="str">
        <f t="shared" ref="S610" si="2970">IF(AND($P610="",$Q610="",$R610=""),"",SUM($P610:$R610))</f>
        <v/>
      </c>
      <c r="T610" s="50">
        <v>86</v>
      </c>
      <c r="U610" s="51" t="str">
        <f t="shared" ref="U610" si="2971">P610</f>
        <v/>
      </c>
      <c r="V610" s="51" t="str">
        <f t="shared" ref="V610" si="2972">Q610</f>
        <v/>
      </c>
      <c r="W610" s="51" t="str">
        <f t="shared" ref="W610" si="2973">R610</f>
        <v/>
      </c>
      <c r="X610" s="51" t="str">
        <f t="shared" ref="X610" si="2974">S610</f>
        <v/>
      </c>
    </row>
    <row r="611" spans="1:24" ht="14.25" thickBot="1" x14ac:dyDescent="0.2">
      <c r="A611" s="62" t="str" cm="1">
        <f t="array" aca="1" ref="A611" ca="1">IF($B611="","",IF(ISNUMBER(OFFSET(INDIRECT(ADDRESS(ROW(),COLUMN())),-7,0)),OFFSET(INDIRECT(ADDRESS(ROW(),COLUMN())),-7,0)+1,1))</f>
        <v/>
      </c>
      <c r="B611" s="88"/>
      <c r="C611" s="31"/>
      <c r="D611" s="20" t="s">
        <v>30</v>
      </c>
      <c r="E611" s="69" t="s">
        <v>29</v>
      </c>
      <c r="F611" s="21" t="s">
        <v>1</v>
      </c>
      <c r="G611" s="25"/>
      <c r="H611" s="54" t="str">
        <f t="shared" ref="H611" si="2975">IF($G611="","",IF($E611=1,ROUNDDOWN($G611*7.4/1000,0),ROUNDDOWN($G611*6/1000,0)))</f>
        <v/>
      </c>
      <c r="I611" s="55"/>
      <c r="J611" s="54" t="str">
        <f t="shared" ref="J611" si="2976">IF($G611="","",ROUNDDOWN($G611*2/1000,0))</f>
        <v/>
      </c>
      <c r="K611" s="55"/>
      <c r="L611" s="54" t="str">
        <f t="shared" ref="L611" si="2977">IF(G611="","",ROUNDDOWN($G611*2/1000,0))</f>
        <v/>
      </c>
      <c r="M611" s="123"/>
      <c r="N611" s="79" t="str">
        <f t="shared" ref="N611" si="2978">IF(AND($C611="",$C613=""),"",ABS($C611-$C613)+1)</f>
        <v/>
      </c>
      <c r="O611" s="81" t="str">
        <f t="shared" ref="O611" si="2979">REPLACE($O$7,1,2,"差１")</f>
        <v>差１</v>
      </c>
      <c r="P611" s="72" t="str">
        <f t="shared" ref="P611" si="2980">IF($I613="","",$I613*$N611)</f>
        <v/>
      </c>
      <c r="Q611" s="56" t="str">
        <f t="shared" ref="Q611" si="2981">IF($K613="","",$K613*$N611)</f>
        <v/>
      </c>
      <c r="R611" s="56" t="str">
        <f t="shared" ref="R611" si="2982">IF($M613="","",$M613*$N611)</f>
        <v/>
      </c>
      <c r="S611" s="67"/>
      <c r="U611" s="16"/>
      <c r="V611" s="16"/>
      <c r="W611" s="16"/>
      <c r="X611" s="16"/>
    </row>
    <row r="612" spans="1:24" ht="14.25" thickBot="1" x14ac:dyDescent="0.2">
      <c r="A612" s="63"/>
      <c r="B612" s="88"/>
      <c r="C612" s="75" t="s">
        <v>11</v>
      </c>
      <c r="D612" s="76"/>
      <c r="E612" s="70"/>
      <c r="F612" s="33" t="s">
        <v>2</v>
      </c>
      <c r="G612" s="26"/>
      <c r="H612" s="59" t="str">
        <f t="shared" ref="H612" si="2983">IF($G612="","",IF($E611=1,ROUNDDOWN($G612*7.4/1000,0),ROUNDDOWN($G612*6/1000,0)))</f>
        <v/>
      </c>
      <c r="I612" s="60"/>
      <c r="J612" s="59" t="str">
        <f t="shared" ref="J612" si="2984">IF(G612="","",ROUNDDOWN(G612*2/1000,0))</f>
        <v/>
      </c>
      <c r="K612" s="60"/>
      <c r="L612" s="59" t="str">
        <f t="shared" ref="L612" si="2985">IF($G612="","",ROUNDDOWN($G612*2/1000,0))</f>
        <v/>
      </c>
      <c r="M612" s="61"/>
      <c r="N612" s="80"/>
      <c r="O612" s="81"/>
      <c r="P612" s="73"/>
      <c r="Q612" s="57"/>
      <c r="R612" s="57"/>
      <c r="S612" s="67"/>
      <c r="U612" s="16"/>
      <c r="V612" s="16"/>
      <c r="W612" s="16"/>
      <c r="X612" s="16"/>
    </row>
    <row r="613" spans="1:24" ht="14.25" thickBot="1" x14ac:dyDescent="0.2">
      <c r="A613" s="63"/>
      <c r="B613" s="88"/>
      <c r="C613" s="34"/>
      <c r="D613" s="22" t="s">
        <v>30</v>
      </c>
      <c r="E613" s="71"/>
      <c r="F613" s="23" t="str">
        <f t="shared" ref="F613" si="2986">$O$9</f>
        <v>差１</v>
      </c>
      <c r="G613" s="7" t="str">
        <f t="shared" ref="G613" si="2987">IF(AND($G611="",$G612="",""),"",$G611-$G612)</f>
        <v/>
      </c>
      <c r="H613" s="8" t="s">
        <v>4</v>
      </c>
      <c r="I613" s="9" t="str">
        <f t="shared" ref="I613" si="2988">IF(AND($H611="",$H612=""),"",$H611-$H612)</f>
        <v/>
      </c>
      <c r="J613" s="8" t="s">
        <v>5</v>
      </c>
      <c r="K613" s="9" t="str">
        <f t="shared" ref="K613" si="2989">IF(AND($J611="",$J612=""),"",$J611-$J612)</f>
        <v/>
      </c>
      <c r="L613" s="10" t="s">
        <v>6</v>
      </c>
      <c r="M613" s="7" t="str">
        <f t="shared" ref="M613" si="2990">IF(AND($L611="",$L612=""),"",$L611-$L612)</f>
        <v/>
      </c>
      <c r="N613" s="122"/>
      <c r="O613" s="81"/>
      <c r="P613" s="74"/>
      <c r="Q613" s="58"/>
      <c r="R613" s="58"/>
      <c r="S613" s="67"/>
      <c r="U613" s="16"/>
      <c r="V613" s="16"/>
      <c r="W613" s="16"/>
      <c r="X613" s="16"/>
    </row>
    <row r="614" spans="1:24" ht="14.25" thickBot="1" x14ac:dyDescent="0.2">
      <c r="A614" s="63"/>
      <c r="B614" s="89"/>
      <c r="C614" s="31"/>
      <c r="D614" s="20" t="s">
        <v>30</v>
      </c>
      <c r="E614" s="69"/>
      <c r="F614" s="24" t="s">
        <v>1</v>
      </c>
      <c r="G614" s="26"/>
      <c r="H614" s="117" t="str">
        <f t="shared" ref="H614" si="2991">IF($G614="","",IF($E614=1,ROUNDDOWN($G614*7.4/1000,0),ROUNDDOWN($G614*6/1000,0)))</f>
        <v/>
      </c>
      <c r="I614" s="118"/>
      <c r="J614" s="117" t="str">
        <f t="shared" ref="J614:J615" si="2992">IF($G614="","",ROUNDDOWN($G614*2/1000,0))</f>
        <v/>
      </c>
      <c r="K614" s="118"/>
      <c r="L614" s="117" t="str">
        <f t="shared" ref="L614:L615" si="2993">IF($G614="","",ROUNDDOWN($G614*2/1000,0))</f>
        <v/>
      </c>
      <c r="M614" s="119"/>
      <c r="N614" s="79" t="str">
        <f t="shared" ref="N614" si="2994">IF(AND($C614="",$C616=""),"",ABS($C614-$C616)+1)</f>
        <v/>
      </c>
      <c r="O614" s="120" t="str">
        <f t="shared" ref="O614" si="2995">REPLACE($O$7,1,2,"差２")</f>
        <v>差２</v>
      </c>
      <c r="P614" s="77" t="str">
        <f>IF($I616="","",$I616*$N614)</f>
        <v/>
      </c>
      <c r="Q614" s="56" t="str">
        <f>IF($K616="","",$K616*$N614)</f>
        <v/>
      </c>
      <c r="R614" s="56" t="str">
        <f>IF($M616="","",$M616*$N614)</f>
        <v/>
      </c>
      <c r="S614" s="67"/>
      <c r="U614" s="16"/>
      <c r="V614" s="16"/>
      <c r="W614" s="16"/>
      <c r="X614" s="16"/>
    </row>
    <row r="615" spans="1:24" ht="14.25" thickBot="1" x14ac:dyDescent="0.2">
      <c r="A615" s="63"/>
      <c r="B615" s="90"/>
      <c r="C615" s="75" t="s">
        <v>11</v>
      </c>
      <c r="D615" s="76"/>
      <c r="E615" s="70"/>
      <c r="F615" s="33" t="s">
        <v>2</v>
      </c>
      <c r="G615" s="26"/>
      <c r="H615" s="59" t="str">
        <f t="shared" ref="H615" si="2996">IF($G614="","",IF($E614=1,ROUNDDOWN($G615*7.4/1000,0),ROUNDDOWN($G615*6/1000,0)))</f>
        <v/>
      </c>
      <c r="I615" s="60"/>
      <c r="J615" s="59" t="str">
        <f t="shared" si="2992"/>
        <v/>
      </c>
      <c r="K615" s="60"/>
      <c r="L615" s="59" t="str">
        <f t="shared" si="2993"/>
        <v/>
      </c>
      <c r="M615" s="61"/>
      <c r="N615" s="80"/>
      <c r="O615" s="120"/>
      <c r="P615" s="78"/>
      <c r="Q615" s="57"/>
      <c r="R615" s="57"/>
      <c r="S615" s="67"/>
      <c r="U615" s="16"/>
      <c r="V615" s="16"/>
      <c r="W615" s="16"/>
      <c r="X615" s="16"/>
    </row>
    <row r="616" spans="1:24" ht="14.25" thickBot="1" x14ac:dyDescent="0.2">
      <c r="A616" s="63"/>
      <c r="B616" s="90"/>
      <c r="C616" s="37"/>
      <c r="D616" s="38" t="s">
        <v>30</v>
      </c>
      <c r="E616" s="71"/>
      <c r="F616" s="39" t="str">
        <f t="shared" ref="F616" si="2997">$O$12</f>
        <v>差２</v>
      </c>
      <c r="G616" s="40" t="str">
        <f t="shared" ref="G616" si="2998">IF(AND($G614="",$G615=""),"",$G614-$G615)</f>
        <v/>
      </c>
      <c r="H616" s="41" t="s">
        <v>4</v>
      </c>
      <c r="I616" s="42" t="str">
        <f t="shared" ref="I616" si="2999">IF(AND($H614="",$H615=""),"",$H614-$H615)</f>
        <v/>
      </c>
      <c r="J616" s="41" t="s">
        <v>5</v>
      </c>
      <c r="K616" s="42" t="str">
        <f t="shared" ref="K616" si="3000">IF(AND($J614="",$J615=""),"",$J614-$J615)</f>
        <v/>
      </c>
      <c r="L616" s="43" t="s">
        <v>6</v>
      </c>
      <c r="M616" s="40" t="str">
        <f t="shared" ref="M616" si="3001">IF(AND($L614="",$L615=""),"",$L614-$L615)</f>
        <v/>
      </c>
      <c r="N616" s="80"/>
      <c r="O616" s="121"/>
      <c r="P616" s="78"/>
      <c r="Q616" s="58"/>
      <c r="R616" s="58"/>
      <c r="S616" s="68"/>
      <c r="U616" s="16"/>
      <c r="V616" s="16"/>
      <c r="W616" s="16"/>
      <c r="X616" s="16"/>
    </row>
    <row r="617" spans="1:24" ht="15" thickTop="1" thickBot="1" x14ac:dyDescent="0.2">
      <c r="A617" s="64"/>
      <c r="B617" s="98" t="s">
        <v>18</v>
      </c>
      <c r="C617" s="99"/>
      <c r="D617" s="99"/>
      <c r="E617" s="99"/>
      <c r="F617" s="99"/>
      <c r="G617" s="99"/>
      <c r="H617" s="99"/>
      <c r="I617" s="99"/>
      <c r="J617" s="99"/>
      <c r="K617" s="99"/>
      <c r="L617" s="99"/>
      <c r="M617" s="99"/>
      <c r="N617" s="99"/>
      <c r="O617" s="100"/>
      <c r="P617" s="44" t="str">
        <f t="shared" ref="P617" si="3002">IF(AND($P611="",$P614=""),"",SUM($P611:$P614))</f>
        <v/>
      </c>
      <c r="Q617" s="45" t="str">
        <f t="shared" ref="Q617" si="3003">IF(AND(Q611="",Q614=""),"",SUM(Q611:Q614))</f>
        <v/>
      </c>
      <c r="R617" s="45" t="str">
        <f t="shared" ref="R617" si="3004">IF(AND($R611="",$R614=""),"",SUM($R611:$R614))</f>
        <v/>
      </c>
      <c r="S617" s="46" t="str">
        <f t="shared" ref="S617" si="3005">IF(AND($P617="",$Q617="",$R617=""),"",SUM($P617:$R617))</f>
        <v/>
      </c>
      <c r="T617" s="50">
        <v>87</v>
      </c>
      <c r="U617" s="51" t="str">
        <f t="shared" ref="U617" si="3006">P617</f>
        <v/>
      </c>
      <c r="V617" s="51" t="str">
        <f t="shared" ref="V617" si="3007">Q617</f>
        <v/>
      </c>
      <c r="W617" s="51" t="str">
        <f t="shared" ref="W617" si="3008">R617</f>
        <v/>
      </c>
      <c r="X617" s="51" t="str">
        <f t="shared" ref="X617" si="3009">S617</f>
        <v/>
      </c>
    </row>
    <row r="618" spans="1:24" ht="14.25" thickBot="1" x14ac:dyDescent="0.2">
      <c r="A618" s="62" t="str" cm="1">
        <f t="array" aca="1" ref="A618" ca="1">IF($B618="","",IF(ISNUMBER(OFFSET(INDIRECT(ADDRESS(ROW(),COLUMN())),-7,0)),OFFSET(INDIRECT(ADDRESS(ROW(),COLUMN())),-7,0)+1,1))</f>
        <v/>
      </c>
      <c r="B618" s="88"/>
      <c r="C618" s="31"/>
      <c r="D618" s="20" t="s">
        <v>30</v>
      </c>
      <c r="E618" s="69" t="s">
        <v>29</v>
      </c>
      <c r="F618" s="21" t="s">
        <v>1</v>
      </c>
      <c r="G618" s="25"/>
      <c r="H618" s="54" t="str">
        <f t="shared" ref="H618" si="3010">IF($G618="","",IF($E618=1,ROUNDDOWN($G618*7.4/1000,0),ROUNDDOWN($G618*6/1000,0)))</f>
        <v/>
      </c>
      <c r="I618" s="55"/>
      <c r="J618" s="54" t="str">
        <f t="shared" ref="J618" si="3011">IF($G618="","",ROUNDDOWN($G618*2/1000,0))</f>
        <v/>
      </c>
      <c r="K618" s="55"/>
      <c r="L618" s="54" t="str">
        <f t="shared" ref="L618" si="3012">IF(G618="","",ROUNDDOWN($G618*2/1000,0))</f>
        <v/>
      </c>
      <c r="M618" s="123"/>
      <c r="N618" s="79" t="str">
        <f t="shared" ref="N618" si="3013">IF(AND($C618="",$C620=""),"",ABS($C618-$C620)+1)</f>
        <v/>
      </c>
      <c r="O618" s="81" t="str">
        <f t="shared" ref="O618" si="3014">REPLACE($O$7,1,2,"差１")</f>
        <v>差１</v>
      </c>
      <c r="P618" s="72" t="str">
        <f t="shared" ref="P618" si="3015">IF($I620="","",$I620*$N618)</f>
        <v/>
      </c>
      <c r="Q618" s="56" t="str">
        <f t="shared" ref="Q618" si="3016">IF($K620="","",$K620*$N618)</f>
        <v/>
      </c>
      <c r="R618" s="56" t="str">
        <f t="shared" ref="R618" si="3017">IF($M620="","",$M620*$N618)</f>
        <v/>
      </c>
      <c r="S618" s="67"/>
      <c r="U618" s="16"/>
      <c r="V618" s="16"/>
      <c r="W618" s="16"/>
      <c r="X618" s="16"/>
    </row>
    <row r="619" spans="1:24" ht="14.25" thickBot="1" x14ac:dyDescent="0.2">
      <c r="A619" s="63"/>
      <c r="B619" s="88"/>
      <c r="C619" s="75" t="s">
        <v>11</v>
      </c>
      <c r="D619" s="76"/>
      <c r="E619" s="70"/>
      <c r="F619" s="33" t="s">
        <v>2</v>
      </c>
      <c r="G619" s="26"/>
      <c r="H619" s="59" t="str">
        <f t="shared" ref="H619" si="3018">IF($G619="","",IF($E618=1,ROUNDDOWN($G619*7.4/1000,0),ROUNDDOWN($G619*6/1000,0)))</f>
        <v/>
      </c>
      <c r="I619" s="60"/>
      <c r="J619" s="59" t="str">
        <f t="shared" ref="J619" si="3019">IF(G619="","",ROUNDDOWN(G619*2/1000,0))</f>
        <v/>
      </c>
      <c r="K619" s="60"/>
      <c r="L619" s="59" t="str">
        <f t="shared" ref="L619" si="3020">IF($G619="","",ROUNDDOWN($G619*2/1000,0))</f>
        <v/>
      </c>
      <c r="M619" s="61"/>
      <c r="N619" s="80"/>
      <c r="O619" s="81"/>
      <c r="P619" s="73"/>
      <c r="Q619" s="57"/>
      <c r="R619" s="57"/>
      <c r="S619" s="67"/>
      <c r="U619" s="16"/>
      <c r="V619" s="16"/>
      <c r="W619" s="16"/>
      <c r="X619" s="16"/>
    </row>
    <row r="620" spans="1:24" ht="14.25" thickBot="1" x14ac:dyDescent="0.2">
      <c r="A620" s="63"/>
      <c r="B620" s="88"/>
      <c r="C620" s="34"/>
      <c r="D620" s="22" t="s">
        <v>30</v>
      </c>
      <c r="E620" s="71"/>
      <c r="F620" s="23" t="str">
        <f t="shared" ref="F620" si="3021">$O$9</f>
        <v>差１</v>
      </c>
      <c r="G620" s="7" t="str">
        <f t="shared" ref="G620" si="3022">IF(AND($G618="",$G619="",""),"",$G618-$G619)</f>
        <v/>
      </c>
      <c r="H620" s="8" t="s">
        <v>4</v>
      </c>
      <c r="I620" s="9" t="str">
        <f t="shared" ref="I620" si="3023">IF(AND($H618="",$H619=""),"",$H618-$H619)</f>
        <v/>
      </c>
      <c r="J620" s="8" t="s">
        <v>5</v>
      </c>
      <c r="K620" s="9" t="str">
        <f t="shared" ref="K620" si="3024">IF(AND($J618="",$J619=""),"",$J618-$J619)</f>
        <v/>
      </c>
      <c r="L620" s="10" t="s">
        <v>6</v>
      </c>
      <c r="M620" s="7" t="str">
        <f t="shared" ref="M620" si="3025">IF(AND($L618="",$L619=""),"",$L618-$L619)</f>
        <v/>
      </c>
      <c r="N620" s="122"/>
      <c r="O620" s="81"/>
      <c r="P620" s="74"/>
      <c r="Q620" s="58"/>
      <c r="R620" s="58"/>
      <c r="S620" s="67"/>
      <c r="U620" s="16"/>
      <c r="V620" s="16"/>
      <c r="W620" s="16"/>
      <c r="X620" s="16"/>
    </row>
    <row r="621" spans="1:24" ht="14.25" thickBot="1" x14ac:dyDescent="0.2">
      <c r="A621" s="63"/>
      <c r="B621" s="89"/>
      <c r="C621" s="31"/>
      <c r="D621" s="20" t="s">
        <v>30</v>
      </c>
      <c r="E621" s="69"/>
      <c r="F621" s="24" t="s">
        <v>1</v>
      </c>
      <c r="G621" s="26"/>
      <c r="H621" s="117" t="str">
        <f t="shared" ref="H621" si="3026">IF($G621="","",IF($E621=1,ROUNDDOWN($G621*7.4/1000,0),ROUNDDOWN($G621*6/1000,0)))</f>
        <v/>
      </c>
      <c r="I621" s="118"/>
      <c r="J621" s="117" t="str">
        <f t="shared" ref="J621:J622" si="3027">IF($G621="","",ROUNDDOWN($G621*2/1000,0))</f>
        <v/>
      </c>
      <c r="K621" s="118"/>
      <c r="L621" s="117" t="str">
        <f t="shared" ref="L621:L622" si="3028">IF($G621="","",ROUNDDOWN($G621*2/1000,0))</f>
        <v/>
      </c>
      <c r="M621" s="119"/>
      <c r="N621" s="79" t="str">
        <f t="shared" ref="N621" si="3029">IF(AND($C621="",$C623=""),"",ABS($C621-$C623)+1)</f>
        <v/>
      </c>
      <c r="O621" s="120" t="str">
        <f t="shared" ref="O621" si="3030">REPLACE($O$7,1,2,"差２")</f>
        <v>差２</v>
      </c>
      <c r="P621" s="77" t="str">
        <f>IF($I623="","",$I623*$N621)</f>
        <v/>
      </c>
      <c r="Q621" s="56" t="str">
        <f>IF($K623="","",$K623*$N621)</f>
        <v/>
      </c>
      <c r="R621" s="56" t="str">
        <f>IF($M623="","",$M623*$N621)</f>
        <v/>
      </c>
      <c r="S621" s="67"/>
      <c r="U621" s="16"/>
      <c r="V621" s="16"/>
      <c r="W621" s="16"/>
      <c r="X621" s="16"/>
    </row>
    <row r="622" spans="1:24" ht="14.25" thickBot="1" x14ac:dyDescent="0.2">
      <c r="A622" s="63"/>
      <c r="B622" s="90"/>
      <c r="C622" s="75" t="s">
        <v>11</v>
      </c>
      <c r="D622" s="76"/>
      <c r="E622" s="70"/>
      <c r="F622" s="33" t="s">
        <v>2</v>
      </c>
      <c r="G622" s="26"/>
      <c r="H622" s="59" t="str">
        <f t="shared" ref="H622" si="3031">IF($G621="","",IF($E621=1,ROUNDDOWN($G622*7.4/1000,0),ROUNDDOWN($G622*6/1000,0)))</f>
        <v/>
      </c>
      <c r="I622" s="60"/>
      <c r="J622" s="59" t="str">
        <f t="shared" si="3027"/>
        <v/>
      </c>
      <c r="K622" s="60"/>
      <c r="L622" s="59" t="str">
        <f t="shared" si="3028"/>
        <v/>
      </c>
      <c r="M622" s="61"/>
      <c r="N622" s="80"/>
      <c r="O622" s="120"/>
      <c r="P622" s="78"/>
      <c r="Q622" s="57"/>
      <c r="R622" s="57"/>
      <c r="S622" s="67"/>
      <c r="U622" s="16"/>
      <c r="V622" s="16"/>
      <c r="W622" s="16"/>
      <c r="X622" s="16"/>
    </row>
    <row r="623" spans="1:24" ht="14.25" thickBot="1" x14ac:dyDescent="0.2">
      <c r="A623" s="63"/>
      <c r="B623" s="90"/>
      <c r="C623" s="37"/>
      <c r="D623" s="38" t="s">
        <v>30</v>
      </c>
      <c r="E623" s="71"/>
      <c r="F623" s="39" t="str">
        <f t="shared" ref="F623" si="3032">$O$12</f>
        <v>差２</v>
      </c>
      <c r="G623" s="40" t="str">
        <f t="shared" ref="G623" si="3033">IF(AND($G621="",$G622=""),"",$G621-$G622)</f>
        <v/>
      </c>
      <c r="H623" s="41" t="s">
        <v>4</v>
      </c>
      <c r="I623" s="42" t="str">
        <f t="shared" ref="I623" si="3034">IF(AND($H621="",$H622=""),"",$H621-$H622)</f>
        <v/>
      </c>
      <c r="J623" s="41" t="s">
        <v>5</v>
      </c>
      <c r="K623" s="42" t="str">
        <f t="shared" ref="K623" si="3035">IF(AND($J621="",$J622=""),"",$J621-$J622)</f>
        <v/>
      </c>
      <c r="L623" s="43" t="s">
        <v>6</v>
      </c>
      <c r="M623" s="40" t="str">
        <f t="shared" ref="M623" si="3036">IF(AND($L621="",$L622=""),"",$L621-$L622)</f>
        <v/>
      </c>
      <c r="N623" s="80"/>
      <c r="O623" s="121"/>
      <c r="P623" s="78"/>
      <c r="Q623" s="58"/>
      <c r="R623" s="58"/>
      <c r="S623" s="68"/>
      <c r="U623" s="16"/>
      <c r="V623" s="16"/>
      <c r="W623" s="16"/>
      <c r="X623" s="16"/>
    </row>
    <row r="624" spans="1:24" ht="15" thickTop="1" thickBot="1" x14ac:dyDescent="0.2">
      <c r="A624" s="64"/>
      <c r="B624" s="98" t="s">
        <v>18</v>
      </c>
      <c r="C624" s="99"/>
      <c r="D624" s="99"/>
      <c r="E624" s="99"/>
      <c r="F624" s="99"/>
      <c r="G624" s="99"/>
      <c r="H624" s="99"/>
      <c r="I624" s="99"/>
      <c r="J624" s="99"/>
      <c r="K624" s="99"/>
      <c r="L624" s="99"/>
      <c r="M624" s="99"/>
      <c r="N624" s="99"/>
      <c r="O624" s="100"/>
      <c r="P624" s="44" t="str">
        <f t="shared" ref="P624" si="3037">IF(AND($P618="",$P621=""),"",SUM($P618:$P621))</f>
        <v/>
      </c>
      <c r="Q624" s="45" t="str">
        <f t="shared" ref="Q624" si="3038">IF(AND(Q618="",Q621=""),"",SUM(Q618:Q621))</f>
        <v/>
      </c>
      <c r="R624" s="45" t="str">
        <f t="shared" ref="R624" si="3039">IF(AND($R618="",$R621=""),"",SUM($R618:$R621))</f>
        <v/>
      </c>
      <c r="S624" s="46" t="str">
        <f t="shared" ref="S624" si="3040">IF(AND($P624="",$Q624="",$R624=""),"",SUM($P624:$R624))</f>
        <v/>
      </c>
      <c r="T624" s="50">
        <v>88</v>
      </c>
      <c r="U624" s="51" t="str">
        <f t="shared" ref="U624" si="3041">P624</f>
        <v/>
      </c>
      <c r="V624" s="51" t="str">
        <f t="shared" ref="V624" si="3042">Q624</f>
        <v/>
      </c>
      <c r="W624" s="51" t="str">
        <f t="shared" ref="W624" si="3043">R624</f>
        <v/>
      </c>
      <c r="X624" s="51" t="str">
        <f t="shared" ref="X624" si="3044">S624</f>
        <v/>
      </c>
    </row>
    <row r="625" spans="1:24" ht="14.25" thickBot="1" x14ac:dyDescent="0.2">
      <c r="A625" s="62" t="str" cm="1">
        <f t="array" aca="1" ref="A625" ca="1">IF($B625="","",IF(ISNUMBER(OFFSET(INDIRECT(ADDRESS(ROW(),COLUMN())),-7,0)),OFFSET(INDIRECT(ADDRESS(ROW(),COLUMN())),-7,0)+1,1))</f>
        <v/>
      </c>
      <c r="B625" s="88"/>
      <c r="C625" s="31"/>
      <c r="D625" s="20" t="s">
        <v>30</v>
      </c>
      <c r="E625" s="69" t="s">
        <v>29</v>
      </c>
      <c r="F625" s="21" t="s">
        <v>1</v>
      </c>
      <c r="G625" s="25"/>
      <c r="H625" s="54" t="str">
        <f t="shared" ref="H625" si="3045">IF($G625="","",IF($E625=1,ROUNDDOWN($G625*7.4/1000,0),ROUNDDOWN($G625*6/1000,0)))</f>
        <v/>
      </c>
      <c r="I625" s="55"/>
      <c r="J625" s="54" t="str">
        <f t="shared" ref="J625" si="3046">IF($G625="","",ROUNDDOWN($G625*2/1000,0))</f>
        <v/>
      </c>
      <c r="K625" s="55"/>
      <c r="L625" s="54" t="str">
        <f t="shared" ref="L625" si="3047">IF(G625="","",ROUNDDOWN($G625*2/1000,0))</f>
        <v/>
      </c>
      <c r="M625" s="123"/>
      <c r="N625" s="79" t="str">
        <f t="shared" ref="N625" si="3048">IF(AND($C625="",$C627=""),"",ABS($C625-$C627)+1)</f>
        <v/>
      </c>
      <c r="O625" s="81" t="str">
        <f t="shared" ref="O625" si="3049">REPLACE($O$7,1,2,"差１")</f>
        <v>差１</v>
      </c>
      <c r="P625" s="72" t="str">
        <f t="shared" ref="P625" si="3050">IF($I627="","",$I627*$N625)</f>
        <v/>
      </c>
      <c r="Q625" s="56" t="str">
        <f t="shared" ref="Q625" si="3051">IF($K627="","",$K627*$N625)</f>
        <v/>
      </c>
      <c r="R625" s="56" t="str">
        <f t="shared" ref="R625" si="3052">IF($M627="","",$M627*$N625)</f>
        <v/>
      </c>
      <c r="S625" s="67"/>
      <c r="U625" s="16"/>
      <c r="V625" s="16"/>
      <c r="W625" s="16"/>
      <c r="X625" s="16"/>
    </row>
    <row r="626" spans="1:24" ht="14.25" thickBot="1" x14ac:dyDescent="0.2">
      <c r="A626" s="63"/>
      <c r="B626" s="88"/>
      <c r="C626" s="75" t="s">
        <v>11</v>
      </c>
      <c r="D626" s="76"/>
      <c r="E626" s="70"/>
      <c r="F626" s="33" t="s">
        <v>2</v>
      </c>
      <c r="G626" s="26"/>
      <c r="H626" s="59" t="str">
        <f t="shared" ref="H626" si="3053">IF($G626="","",IF($E625=1,ROUNDDOWN($G626*7.4/1000,0),ROUNDDOWN($G626*6/1000,0)))</f>
        <v/>
      </c>
      <c r="I626" s="60"/>
      <c r="J626" s="59" t="str">
        <f t="shared" ref="J626" si="3054">IF(G626="","",ROUNDDOWN(G626*2/1000,0))</f>
        <v/>
      </c>
      <c r="K626" s="60"/>
      <c r="L626" s="59" t="str">
        <f t="shared" ref="L626" si="3055">IF($G626="","",ROUNDDOWN($G626*2/1000,0))</f>
        <v/>
      </c>
      <c r="M626" s="61"/>
      <c r="N626" s="80"/>
      <c r="O626" s="81"/>
      <c r="P626" s="73"/>
      <c r="Q626" s="57"/>
      <c r="R626" s="57"/>
      <c r="S626" s="67"/>
      <c r="U626" s="16"/>
      <c r="V626" s="16"/>
      <c r="W626" s="16"/>
      <c r="X626" s="16"/>
    </row>
    <row r="627" spans="1:24" ht="14.25" thickBot="1" x14ac:dyDescent="0.2">
      <c r="A627" s="63"/>
      <c r="B627" s="88"/>
      <c r="C627" s="34"/>
      <c r="D627" s="22" t="s">
        <v>30</v>
      </c>
      <c r="E627" s="71"/>
      <c r="F627" s="23" t="str">
        <f t="shared" ref="F627" si="3056">$O$9</f>
        <v>差１</v>
      </c>
      <c r="G627" s="7" t="str">
        <f t="shared" ref="G627" si="3057">IF(AND($G625="",$G626="",""),"",$G625-$G626)</f>
        <v/>
      </c>
      <c r="H627" s="8" t="s">
        <v>4</v>
      </c>
      <c r="I627" s="9" t="str">
        <f t="shared" ref="I627" si="3058">IF(AND($H625="",$H626=""),"",$H625-$H626)</f>
        <v/>
      </c>
      <c r="J627" s="8" t="s">
        <v>5</v>
      </c>
      <c r="K627" s="9" t="str">
        <f t="shared" ref="K627" si="3059">IF(AND($J625="",$J626=""),"",$J625-$J626)</f>
        <v/>
      </c>
      <c r="L627" s="10" t="s">
        <v>6</v>
      </c>
      <c r="M627" s="7" t="str">
        <f t="shared" ref="M627" si="3060">IF(AND($L625="",$L626=""),"",$L625-$L626)</f>
        <v/>
      </c>
      <c r="N627" s="122"/>
      <c r="O627" s="81"/>
      <c r="P627" s="74"/>
      <c r="Q627" s="58"/>
      <c r="R627" s="58"/>
      <c r="S627" s="67"/>
      <c r="U627" s="16"/>
      <c r="V627" s="16"/>
      <c r="W627" s="16"/>
      <c r="X627" s="16"/>
    </row>
    <row r="628" spans="1:24" ht="14.25" thickBot="1" x14ac:dyDescent="0.2">
      <c r="A628" s="63"/>
      <c r="B628" s="89"/>
      <c r="C628" s="31"/>
      <c r="D628" s="20" t="s">
        <v>30</v>
      </c>
      <c r="E628" s="69"/>
      <c r="F628" s="24" t="s">
        <v>1</v>
      </c>
      <c r="G628" s="26"/>
      <c r="H628" s="117" t="str">
        <f t="shared" ref="H628" si="3061">IF($G628="","",IF($E628=1,ROUNDDOWN($G628*7.4/1000,0),ROUNDDOWN($G628*6/1000,0)))</f>
        <v/>
      </c>
      <c r="I628" s="118"/>
      <c r="J628" s="117" t="str">
        <f t="shared" ref="J628:J629" si="3062">IF($G628="","",ROUNDDOWN($G628*2/1000,0))</f>
        <v/>
      </c>
      <c r="K628" s="118"/>
      <c r="L628" s="117" t="str">
        <f t="shared" ref="L628:L629" si="3063">IF($G628="","",ROUNDDOWN($G628*2/1000,0))</f>
        <v/>
      </c>
      <c r="M628" s="119"/>
      <c r="N628" s="79" t="str">
        <f t="shared" ref="N628" si="3064">IF(AND($C628="",$C630=""),"",ABS($C628-$C630)+1)</f>
        <v/>
      </c>
      <c r="O628" s="120" t="str">
        <f t="shared" ref="O628" si="3065">REPLACE($O$7,1,2,"差２")</f>
        <v>差２</v>
      </c>
      <c r="P628" s="77" t="str">
        <f>IF($I630="","",$I630*$N628)</f>
        <v/>
      </c>
      <c r="Q628" s="56" t="str">
        <f>IF($K630="","",$K630*$N628)</f>
        <v/>
      </c>
      <c r="R628" s="56" t="str">
        <f>IF($M630="","",$M630*$N628)</f>
        <v/>
      </c>
      <c r="S628" s="67"/>
      <c r="U628" s="16"/>
      <c r="V628" s="16"/>
      <c r="W628" s="16"/>
      <c r="X628" s="16"/>
    </row>
    <row r="629" spans="1:24" ht="14.25" thickBot="1" x14ac:dyDescent="0.2">
      <c r="A629" s="63"/>
      <c r="B629" s="90"/>
      <c r="C629" s="75" t="s">
        <v>11</v>
      </c>
      <c r="D629" s="76"/>
      <c r="E629" s="70"/>
      <c r="F629" s="33" t="s">
        <v>2</v>
      </c>
      <c r="G629" s="26"/>
      <c r="H629" s="59" t="str">
        <f t="shared" ref="H629" si="3066">IF($G628="","",IF($E628=1,ROUNDDOWN($G629*7.4/1000,0),ROUNDDOWN($G629*6/1000,0)))</f>
        <v/>
      </c>
      <c r="I629" s="60"/>
      <c r="J629" s="59" t="str">
        <f t="shared" si="3062"/>
        <v/>
      </c>
      <c r="K629" s="60"/>
      <c r="L629" s="59" t="str">
        <f t="shared" si="3063"/>
        <v/>
      </c>
      <c r="M629" s="61"/>
      <c r="N629" s="80"/>
      <c r="O629" s="120"/>
      <c r="P629" s="78"/>
      <c r="Q629" s="57"/>
      <c r="R629" s="57"/>
      <c r="S629" s="67"/>
      <c r="U629" s="16"/>
      <c r="V629" s="16"/>
      <c r="W629" s="16"/>
      <c r="X629" s="16"/>
    </row>
    <row r="630" spans="1:24" ht="14.25" thickBot="1" x14ac:dyDescent="0.2">
      <c r="A630" s="63"/>
      <c r="B630" s="90"/>
      <c r="C630" s="37"/>
      <c r="D630" s="38" t="s">
        <v>30</v>
      </c>
      <c r="E630" s="71"/>
      <c r="F630" s="39" t="str">
        <f t="shared" ref="F630" si="3067">$O$12</f>
        <v>差２</v>
      </c>
      <c r="G630" s="40" t="str">
        <f t="shared" ref="G630" si="3068">IF(AND($G628="",$G629=""),"",$G628-$G629)</f>
        <v/>
      </c>
      <c r="H630" s="41" t="s">
        <v>4</v>
      </c>
      <c r="I630" s="42" t="str">
        <f t="shared" ref="I630" si="3069">IF(AND($H628="",$H629=""),"",$H628-$H629)</f>
        <v/>
      </c>
      <c r="J630" s="41" t="s">
        <v>5</v>
      </c>
      <c r="K630" s="42" t="str">
        <f t="shared" ref="K630" si="3070">IF(AND($J628="",$J629=""),"",$J628-$J629)</f>
        <v/>
      </c>
      <c r="L630" s="43" t="s">
        <v>6</v>
      </c>
      <c r="M630" s="40" t="str">
        <f t="shared" ref="M630" si="3071">IF(AND($L628="",$L629=""),"",$L628-$L629)</f>
        <v/>
      </c>
      <c r="N630" s="80"/>
      <c r="O630" s="121"/>
      <c r="P630" s="78"/>
      <c r="Q630" s="58"/>
      <c r="R630" s="58"/>
      <c r="S630" s="68"/>
      <c r="U630" s="16"/>
      <c r="V630" s="16"/>
      <c r="W630" s="16"/>
      <c r="X630" s="16"/>
    </row>
    <row r="631" spans="1:24" ht="15" thickTop="1" thickBot="1" x14ac:dyDescent="0.2">
      <c r="A631" s="64"/>
      <c r="B631" s="98" t="s">
        <v>18</v>
      </c>
      <c r="C631" s="99"/>
      <c r="D631" s="99"/>
      <c r="E631" s="99"/>
      <c r="F631" s="99"/>
      <c r="G631" s="99"/>
      <c r="H631" s="99"/>
      <c r="I631" s="99"/>
      <c r="J631" s="99"/>
      <c r="K631" s="99"/>
      <c r="L631" s="99"/>
      <c r="M631" s="99"/>
      <c r="N631" s="99"/>
      <c r="O631" s="100"/>
      <c r="P631" s="44" t="str">
        <f t="shared" ref="P631" si="3072">IF(AND($P625="",$P628=""),"",SUM($P625:$P628))</f>
        <v/>
      </c>
      <c r="Q631" s="45" t="str">
        <f t="shared" ref="Q631" si="3073">IF(AND(Q625="",Q628=""),"",SUM(Q625:Q628))</f>
        <v/>
      </c>
      <c r="R631" s="45" t="str">
        <f t="shared" ref="R631" si="3074">IF(AND($R625="",$R628=""),"",SUM($R625:$R628))</f>
        <v/>
      </c>
      <c r="S631" s="46" t="str">
        <f t="shared" ref="S631" si="3075">IF(AND($P631="",$Q631="",$R631=""),"",SUM($P631:$R631))</f>
        <v/>
      </c>
      <c r="T631" s="50">
        <v>89</v>
      </c>
      <c r="U631" s="51" t="str">
        <f t="shared" ref="U631" si="3076">P631</f>
        <v/>
      </c>
      <c r="V631" s="51" t="str">
        <f t="shared" ref="V631" si="3077">Q631</f>
        <v/>
      </c>
      <c r="W631" s="51" t="str">
        <f t="shared" ref="W631" si="3078">R631</f>
        <v/>
      </c>
      <c r="X631" s="51" t="str">
        <f t="shared" ref="X631" si="3079">S631</f>
        <v/>
      </c>
    </row>
    <row r="632" spans="1:24" ht="14.25" thickBot="1" x14ac:dyDescent="0.2">
      <c r="A632" s="62" t="str" cm="1">
        <f t="array" aca="1" ref="A632" ca="1">IF($B632="","",IF(ISNUMBER(OFFSET(INDIRECT(ADDRESS(ROW(),COLUMN())),-7,0)),OFFSET(INDIRECT(ADDRESS(ROW(),COLUMN())),-7,0)+1,1))</f>
        <v/>
      </c>
      <c r="B632" s="88"/>
      <c r="C632" s="31"/>
      <c r="D632" s="20" t="s">
        <v>30</v>
      </c>
      <c r="E632" s="69" t="s">
        <v>29</v>
      </c>
      <c r="F632" s="21" t="s">
        <v>1</v>
      </c>
      <c r="G632" s="25"/>
      <c r="H632" s="54" t="str">
        <f t="shared" ref="H632" si="3080">IF($G632="","",IF($E632=1,ROUNDDOWN($G632*7.4/1000,0),ROUNDDOWN($G632*6/1000,0)))</f>
        <v/>
      </c>
      <c r="I632" s="55"/>
      <c r="J632" s="54" t="str">
        <f t="shared" ref="J632" si="3081">IF($G632="","",ROUNDDOWN($G632*2/1000,0))</f>
        <v/>
      </c>
      <c r="K632" s="55"/>
      <c r="L632" s="54" t="str">
        <f t="shared" ref="L632" si="3082">IF(G632="","",ROUNDDOWN($G632*2/1000,0))</f>
        <v/>
      </c>
      <c r="M632" s="123"/>
      <c r="N632" s="79" t="str">
        <f t="shared" ref="N632" si="3083">IF(AND($C632="",$C634=""),"",ABS($C632-$C634)+1)</f>
        <v/>
      </c>
      <c r="O632" s="81" t="str">
        <f t="shared" ref="O632" si="3084">REPLACE($O$7,1,2,"差１")</f>
        <v>差１</v>
      </c>
      <c r="P632" s="72" t="str">
        <f t="shared" ref="P632" si="3085">IF($I634="","",$I634*$N632)</f>
        <v/>
      </c>
      <c r="Q632" s="56" t="str">
        <f t="shared" ref="Q632" si="3086">IF($K634="","",$K634*$N632)</f>
        <v/>
      </c>
      <c r="R632" s="56" t="str">
        <f t="shared" ref="R632" si="3087">IF($M634="","",$M634*$N632)</f>
        <v/>
      </c>
      <c r="S632" s="67"/>
      <c r="U632" s="16"/>
      <c r="V632" s="16"/>
      <c r="W632" s="16"/>
      <c r="X632" s="16"/>
    </row>
    <row r="633" spans="1:24" ht="14.25" thickBot="1" x14ac:dyDescent="0.2">
      <c r="A633" s="63"/>
      <c r="B633" s="88"/>
      <c r="C633" s="75" t="s">
        <v>11</v>
      </c>
      <c r="D633" s="76"/>
      <c r="E633" s="70"/>
      <c r="F633" s="33" t="s">
        <v>2</v>
      </c>
      <c r="G633" s="26"/>
      <c r="H633" s="59" t="str">
        <f t="shared" ref="H633" si="3088">IF($G633="","",IF($E632=1,ROUNDDOWN($G633*7.4/1000,0),ROUNDDOWN($G633*6/1000,0)))</f>
        <v/>
      </c>
      <c r="I633" s="60"/>
      <c r="J633" s="59" t="str">
        <f t="shared" ref="J633" si="3089">IF(G633="","",ROUNDDOWN(G633*2/1000,0))</f>
        <v/>
      </c>
      <c r="K633" s="60"/>
      <c r="L633" s="59" t="str">
        <f t="shared" ref="L633" si="3090">IF($G633="","",ROUNDDOWN($G633*2/1000,0))</f>
        <v/>
      </c>
      <c r="M633" s="61"/>
      <c r="N633" s="80"/>
      <c r="O633" s="81"/>
      <c r="P633" s="73"/>
      <c r="Q633" s="57"/>
      <c r="R633" s="57"/>
      <c r="S633" s="67"/>
      <c r="U633" s="16"/>
      <c r="V633" s="16"/>
      <c r="W633" s="16"/>
      <c r="X633" s="16"/>
    </row>
    <row r="634" spans="1:24" ht="14.25" thickBot="1" x14ac:dyDescent="0.2">
      <c r="A634" s="63"/>
      <c r="B634" s="88"/>
      <c r="C634" s="34"/>
      <c r="D634" s="22" t="s">
        <v>30</v>
      </c>
      <c r="E634" s="71"/>
      <c r="F634" s="23" t="str">
        <f t="shared" ref="F634" si="3091">$O$9</f>
        <v>差１</v>
      </c>
      <c r="G634" s="7" t="str">
        <f t="shared" ref="G634" si="3092">IF(AND($G632="",$G633="",""),"",$G632-$G633)</f>
        <v/>
      </c>
      <c r="H634" s="8" t="s">
        <v>4</v>
      </c>
      <c r="I634" s="9" t="str">
        <f t="shared" ref="I634" si="3093">IF(AND($H632="",$H633=""),"",$H632-$H633)</f>
        <v/>
      </c>
      <c r="J634" s="8" t="s">
        <v>5</v>
      </c>
      <c r="K634" s="9" t="str">
        <f t="shared" ref="K634" si="3094">IF(AND($J632="",$J633=""),"",$J632-$J633)</f>
        <v/>
      </c>
      <c r="L634" s="10" t="s">
        <v>6</v>
      </c>
      <c r="M634" s="7" t="str">
        <f t="shared" ref="M634" si="3095">IF(AND($L632="",$L633=""),"",$L632-$L633)</f>
        <v/>
      </c>
      <c r="N634" s="122"/>
      <c r="O634" s="81"/>
      <c r="P634" s="74"/>
      <c r="Q634" s="58"/>
      <c r="R634" s="58"/>
      <c r="S634" s="67"/>
      <c r="U634" s="16"/>
      <c r="V634" s="16"/>
      <c r="W634" s="16"/>
      <c r="X634" s="16"/>
    </row>
    <row r="635" spans="1:24" ht="14.25" thickBot="1" x14ac:dyDescent="0.2">
      <c r="A635" s="63"/>
      <c r="B635" s="89"/>
      <c r="C635" s="31"/>
      <c r="D635" s="20" t="s">
        <v>30</v>
      </c>
      <c r="E635" s="69"/>
      <c r="F635" s="24" t="s">
        <v>1</v>
      </c>
      <c r="G635" s="26"/>
      <c r="H635" s="117" t="str">
        <f t="shared" ref="H635" si="3096">IF($G635="","",IF($E635=1,ROUNDDOWN($G635*7.4/1000,0),ROUNDDOWN($G635*6/1000,0)))</f>
        <v/>
      </c>
      <c r="I635" s="118"/>
      <c r="J635" s="117" t="str">
        <f t="shared" ref="J635:J636" si="3097">IF($G635="","",ROUNDDOWN($G635*2/1000,0))</f>
        <v/>
      </c>
      <c r="K635" s="118"/>
      <c r="L635" s="117" t="str">
        <f t="shared" ref="L635:L636" si="3098">IF($G635="","",ROUNDDOWN($G635*2/1000,0))</f>
        <v/>
      </c>
      <c r="M635" s="119"/>
      <c r="N635" s="79" t="str">
        <f t="shared" ref="N635" si="3099">IF(AND($C635="",$C637=""),"",ABS($C635-$C637)+1)</f>
        <v/>
      </c>
      <c r="O635" s="120" t="str">
        <f t="shared" ref="O635" si="3100">REPLACE($O$7,1,2,"差２")</f>
        <v>差２</v>
      </c>
      <c r="P635" s="77" t="str">
        <f>IF($I637="","",$I637*$N635)</f>
        <v/>
      </c>
      <c r="Q635" s="56" t="str">
        <f>IF($K637="","",$K637*$N635)</f>
        <v/>
      </c>
      <c r="R635" s="56" t="str">
        <f>IF($M637="","",$M637*$N635)</f>
        <v/>
      </c>
      <c r="S635" s="67"/>
      <c r="U635" s="16"/>
      <c r="V635" s="16"/>
      <c r="W635" s="16"/>
      <c r="X635" s="16"/>
    </row>
    <row r="636" spans="1:24" ht="14.25" thickBot="1" x14ac:dyDescent="0.2">
      <c r="A636" s="63"/>
      <c r="B636" s="90"/>
      <c r="C636" s="75" t="s">
        <v>11</v>
      </c>
      <c r="D636" s="76"/>
      <c r="E636" s="70"/>
      <c r="F636" s="33" t="s">
        <v>2</v>
      </c>
      <c r="G636" s="26"/>
      <c r="H636" s="59" t="str">
        <f t="shared" ref="H636" si="3101">IF($G635="","",IF($E635=1,ROUNDDOWN($G636*7.4/1000,0),ROUNDDOWN($G636*6/1000,0)))</f>
        <v/>
      </c>
      <c r="I636" s="60"/>
      <c r="J636" s="59" t="str">
        <f t="shared" si="3097"/>
        <v/>
      </c>
      <c r="K636" s="60"/>
      <c r="L636" s="59" t="str">
        <f t="shared" si="3098"/>
        <v/>
      </c>
      <c r="M636" s="61"/>
      <c r="N636" s="80"/>
      <c r="O636" s="120"/>
      <c r="P636" s="78"/>
      <c r="Q636" s="57"/>
      <c r="R636" s="57"/>
      <c r="S636" s="67"/>
      <c r="U636" s="16"/>
      <c r="V636" s="16"/>
      <c r="W636" s="16"/>
      <c r="X636" s="16"/>
    </row>
    <row r="637" spans="1:24" ht="14.25" thickBot="1" x14ac:dyDescent="0.2">
      <c r="A637" s="63"/>
      <c r="B637" s="90"/>
      <c r="C637" s="37"/>
      <c r="D637" s="38" t="s">
        <v>30</v>
      </c>
      <c r="E637" s="71"/>
      <c r="F637" s="39" t="str">
        <f t="shared" ref="F637" si="3102">$O$12</f>
        <v>差２</v>
      </c>
      <c r="G637" s="40" t="str">
        <f t="shared" ref="G637" si="3103">IF(AND($G635="",$G636=""),"",$G635-$G636)</f>
        <v/>
      </c>
      <c r="H637" s="41" t="s">
        <v>4</v>
      </c>
      <c r="I637" s="42" t="str">
        <f t="shared" ref="I637" si="3104">IF(AND($H635="",$H636=""),"",$H635-$H636)</f>
        <v/>
      </c>
      <c r="J637" s="41" t="s">
        <v>5</v>
      </c>
      <c r="K637" s="42" t="str">
        <f t="shared" ref="K637" si="3105">IF(AND($J635="",$J636=""),"",$J635-$J636)</f>
        <v/>
      </c>
      <c r="L637" s="43" t="s">
        <v>6</v>
      </c>
      <c r="M637" s="40" t="str">
        <f t="shared" ref="M637" si="3106">IF(AND($L635="",$L636=""),"",$L635-$L636)</f>
        <v/>
      </c>
      <c r="N637" s="80"/>
      <c r="O637" s="121"/>
      <c r="P637" s="78"/>
      <c r="Q637" s="58"/>
      <c r="R637" s="58"/>
      <c r="S637" s="68"/>
      <c r="U637" s="16"/>
      <c r="V637" s="16"/>
      <c r="W637" s="16"/>
      <c r="X637" s="16"/>
    </row>
    <row r="638" spans="1:24" ht="15" thickTop="1" thickBot="1" x14ac:dyDescent="0.2">
      <c r="A638" s="64"/>
      <c r="B638" s="98" t="s">
        <v>18</v>
      </c>
      <c r="C638" s="99"/>
      <c r="D638" s="99"/>
      <c r="E638" s="99"/>
      <c r="F638" s="99"/>
      <c r="G638" s="99"/>
      <c r="H638" s="99"/>
      <c r="I638" s="99"/>
      <c r="J638" s="99"/>
      <c r="K638" s="99"/>
      <c r="L638" s="99"/>
      <c r="M638" s="99"/>
      <c r="N638" s="99"/>
      <c r="O638" s="100"/>
      <c r="P638" s="44" t="str">
        <f t="shared" ref="P638" si="3107">IF(AND($P632="",$P635=""),"",SUM($P632:$P635))</f>
        <v/>
      </c>
      <c r="Q638" s="45" t="str">
        <f t="shared" ref="Q638" si="3108">IF(AND(Q632="",Q635=""),"",SUM(Q632:Q635))</f>
        <v/>
      </c>
      <c r="R638" s="45" t="str">
        <f t="shared" ref="R638" si="3109">IF(AND($R632="",$R635=""),"",SUM($R632:$R635))</f>
        <v/>
      </c>
      <c r="S638" s="46" t="str">
        <f t="shared" ref="S638" si="3110">IF(AND($P638="",$Q638="",$R638=""),"",SUM($P638:$R638))</f>
        <v/>
      </c>
      <c r="T638" s="50">
        <v>90</v>
      </c>
      <c r="U638" s="51" t="str">
        <f t="shared" ref="U638" si="3111">P638</f>
        <v/>
      </c>
      <c r="V638" s="51" t="str">
        <f t="shared" ref="V638" si="3112">Q638</f>
        <v/>
      </c>
      <c r="W638" s="51" t="str">
        <f t="shared" ref="W638" si="3113">R638</f>
        <v/>
      </c>
      <c r="X638" s="51" t="str">
        <f t="shared" ref="X638" si="3114">S638</f>
        <v/>
      </c>
    </row>
    <row r="639" spans="1:24" ht="14.25" thickBot="1" x14ac:dyDescent="0.2">
      <c r="A639" s="62" t="str" cm="1">
        <f t="array" aca="1" ref="A639" ca="1">IF($B639="","",IF(ISNUMBER(OFFSET(INDIRECT(ADDRESS(ROW(),COLUMN())),-7,0)),OFFSET(INDIRECT(ADDRESS(ROW(),COLUMN())),-7,0)+1,1))</f>
        <v/>
      </c>
      <c r="B639" s="88"/>
      <c r="C639" s="31"/>
      <c r="D639" s="20" t="s">
        <v>30</v>
      </c>
      <c r="E639" s="69" t="s">
        <v>29</v>
      </c>
      <c r="F639" s="21" t="s">
        <v>1</v>
      </c>
      <c r="G639" s="25"/>
      <c r="H639" s="54" t="str">
        <f t="shared" ref="H639" si="3115">IF($G639="","",IF($E639=1,ROUNDDOWN($G639*7.4/1000,0),ROUNDDOWN($G639*6/1000,0)))</f>
        <v/>
      </c>
      <c r="I639" s="55"/>
      <c r="J639" s="54" t="str">
        <f t="shared" ref="J639" si="3116">IF($G639="","",ROUNDDOWN($G639*2/1000,0))</f>
        <v/>
      </c>
      <c r="K639" s="55"/>
      <c r="L639" s="54" t="str">
        <f t="shared" ref="L639" si="3117">IF(G639="","",ROUNDDOWN($G639*2/1000,0))</f>
        <v/>
      </c>
      <c r="M639" s="123"/>
      <c r="N639" s="79" t="str">
        <f t="shared" ref="N639" si="3118">IF(AND($C639="",$C641=""),"",ABS($C639-$C641)+1)</f>
        <v/>
      </c>
      <c r="O639" s="81" t="str">
        <f t="shared" ref="O639" si="3119">REPLACE($O$7,1,2,"差１")</f>
        <v>差１</v>
      </c>
      <c r="P639" s="72" t="str">
        <f t="shared" ref="P639" si="3120">IF($I641="","",$I641*$N639)</f>
        <v/>
      </c>
      <c r="Q639" s="56" t="str">
        <f t="shared" ref="Q639" si="3121">IF($K641="","",$K641*$N639)</f>
        <v/>
      </c>
      <c r="R639" s="56" t="str">
        <f t="shared" ref="R639" si="3122">IF($M641="","",$M641*$N639)</f>
        <v/>
      </c>
      <c r="S639" s="67"/>
      <c r="U639" s="16"/>
      <c r="V639" s="16"/>
      <c r="W639" s="16"/>
      <c r="X639" s="16"/>
    </row>
    <row r="640" spans="1:24" ht="14.25" thickBot="1" x14ac:dyDescent="0.2">
      <c r="A640" s="63"/>
      <c r="B640" s="88"/>
      <c r="C640" s="75" t="s">
        <v>11</v>
      </c>
      <c r="D640" s="76"/>
      <c r="E640" s="70"/>
      <c r="F640" s="33" t="s">
        <v>2</v>
      </c>
      <c r="G640" s="26"/>
      <c r="H640" s="59" t="str">
        <f t="shared" ref="H640" si="3123">IF($G640="","",IF($E639=1,ROUNDDOWN($G640*7.4/1000,0),ROUNDDOWN($G640*6/1000,0)))</f>
        <v/>
      </c>
      <c r="I640" s="60"/>
      <c r="J640" s="59" t="str">
        <f t="shared" ref="J640" si="3124">IF(G640="","",ROUNDDOWN(G640*2/1000,0))</f>
        <v/>
      </c>
      <c r="K640" s="60"/>
      <c r="L640" s="59" t="str">
        <f t="shared" ref="L640" si="3125">IF($G640="","",ROUNDDOWN($G640*2/1000,0))</f>
        <v/>
      </c>
      <c r="M640" s="61"/>
      <c r="N640" s="80"/>
      <c r="O640" s="81"/>
      <c r="P640" s="73"/>
      <c r="Q640" s="57"/>
      <c r="R640" s="57"/>
      <c r="S640" s="67"/>
      <c r="U640" s="16"/>
      <c r="V640" s="16"/>
      <c r="W640" s="16"/>
      <c r="X640" s="16"/>
    </row>
    <row r="641" spans="1:24" ht="14.25" thickBot="1" x14ac:dyDescent="0.2">
      <c r="A641" s="63"/>
      <c r="B641" s="88"/>
      <c r="C641" s="34"/>
      <c r="D641" s="22" t="s">
        <v>30</v>
      </c>
      <c r="E641" s="71"/>
      <c r="F641" s="23" t="str">
        <f t="shared" ref="F641" si="3126">$O$9</f>
        <v>差１</v>
      </c>
      <c r="G641" s="7" t="str">
        <f t="shared" ref="G641" si="3127">IF(AND($G639="",$G640="",""),"",$G639-$G640)</f>
        <v/>
      </c>
      <c r="H641" s="8" t="s">
        <v>4</v>
      </c>
      <c r="I641" s="9" t="str">
        <f t="shared" ref="I641" si="3128">IF(AND($H639="",$H640=""),"",$H639-$H640)</f>
        <v/>
      </c>
      <c r="J641" s="8" t="s">
        <v>5</v>
      </c>
      <c r="K641" s="9" t="str">
        <f t="shared" ref="K641" si="3129">IF(AND($J639="",$J640=""),"",$J639-$J640)</f>
        <v/>
      </c>
      <c r="L641" s="10" t="s">
        <v>6</v>
      </c>
      <c r="M641" s="7" t="str">
        <f t="shared" ref="M641" si="3130">IF(AND($L639="",$L640=""),"",$L639-$L640)</f>
        <v/>
      </c>
      <c r="N641" s="122"/>
      <c r="O641" s="81"/>
      <c r="P641" s="74"/>
      <c r="Q641" s="58"/>
      <c r="R641" s="58"/>
      <c r="S641" s="67"/>
      <c r="U641" s="16"/>
      <c r="V641" s="16"/>
      <c r="W641" s="16"/>
      <c r="X641" s="16"/>
    </row>
    <row r="642" spans="1:24" ht="14.25" thickBot="1" x14ac:dyDescent="0.2">
      <c r="A642" s="63"/>
      <c r="B642" s="89"/>
      <c r="C642" s="31"/>
      <c r="D642" s="20" t="s">
        <v>30</v>
      </c>
      <c r="E642" s="69"/>
      <c r="F642" s="24" t="s">
        <v>1</v>
      </c>
      <c r="G642" s="26"/>
      <c r="H642" s="117" t="str">
        <f t="shared" ref="H642" si="3131">IF($G642="","",IF($E642=1,ROUNDDOWN($G642*7.4/1000,0),ROUNDDOWN($G642*6/1000,0)))</f>
        <v/>
      </c>
      <c r="I642" s="118"/>
      <c r="J642" s="117" t="str">
        <f t="shared" ref="J642:J643" si="3132">IF($G642="","",ROUNDDOWN($G642*2/1000,0))</f>
        <v/>
      </c>
      <c r="K642" s="118"/>
      <c r="L642" s="117" t="str">
        <f t="shared" ref="L642:L643" si="3133">IF($G642="","",ROUNDDOWN($G642*2/1000,0))</f>
        <v/>
      </c>
      <c r="M642" s="119"/>
      <c r="N642" s="79" t="str">
        <f t="shared" ref="N642" si="3134">IF(AND($C642="",$C644=""),"",ABS($C642-$C644)+1)</f>
        <v/>
      </c>
      <c r="O642" s="120" t="str">
        <f t="shared" ref="O642" si="3135">REPLACE($O$7,1,2,"差２")</f>
        <v>差２</v>
      </c>
      <c r="P642" s="77" t="str">
        <f>IF($I644="","",$I644*$N642)</f>
        <v/>
      </c>
      <c r="Q642" s="56" t="str">
        <f>IF($K644="","",$K644*$N642)</f>
        <v/>
      </c>
      <c r="R642" s="56" t="str">
        <f>IF($M644="","",$M644*$N642)</f>
        <v/>
      </c>
      <c r="S642" s="67"/>
      <c r="U642" s="16"/>
      <c r="V642" s="16"/>
      <c r="W642" s="16"/>
      <c r="X642" s="16"/>
    </row>
    <row r="643" spans="1:24" ht="14.25" thickBot="1" x14ac:dyDescent="0.2">
      <c r="A643" s="63"/>
      <c r="B643" s="90"/>
      <c r="C643" s="75" t="s">
        <v>11</v>
      </c>
      <c r="D643" s="76"/>
      <c r="E643" s="70"/>
      <c r="F643" s="33" t="s">
        <v>2</v>
      </c>
      <c r="G643" s="26"/>
      <c r="H643" s="59" t="str">
        <f t="shared" ref="H643" si="3136">IF($G642="","",IF($E642=1,ROUNDDOWN($G643*7.4/1000,0),ROUNDDOWN($G643*6/1000,0)))</f>
        <v/>
      </c>
      <c r="I643" s="60"/>
      <c r="J643" s="59" t="str">
        <f t="shared" si="3132"/>
        <v/>
      </c>
      <c r="K643" s="60"/>
      <c r="L643" s="59" t="str">
        <f t="shared" si="3133"/>
        <v/>
      </c>
      <c r="M643" s="61"/>
      <c r="N643" s="80"/>
      <c r="O643" s="120"/>
      <c r="P643" s="78"/>
      <c r="Q643" s="57"/>
      <c r="R643" s="57"/>
      <c r="S643" s="67"/>
      <c r="U643" s="16"/>
      <c r="V643" s="16"/>
      <c r="W643" s="16"/>
      <c r="X643" s="16"/>
    </row>
    <row r="644" spans="1:24" ht="14.25" thickBot="1" x14ac:dyDescent="0.2">
      <c r="A644" s="63"/>
      <c r="B644" s="90"/>
      <c r="C644" s="37"/>
      <c r="D644" s="38" t="s">
        <v>30</v>
      </c>
      <c r="E644" s="71"/>
      <c r="F644" s="39" t="str">
        <f t="shared" ref="F644" si="3137">$O$12</f>
        <v>差２</v>
      </c>
      <c r="G644" s="40" t="str">
        <f t="shared" ref="G644" si="3138">IF(AND($G642="",$G643=""),"",$G642-$G643)</f>
        <v/>
      </c>
      <c r="H644" s="41" t="s">
        <v>4</v>
      </c>
      <c r="I644" s="42" t="str">
        <f t="shared" ref="I644" si="3139">IF(AND($H642="",$H643=""),"",$H642-$H643)</f>
        <v/>
      </c>
      <c r="J644" s="41" t="s">
        <v>5</v>
      </c>
      <c r="K644" s="42" t="str">
        <f t="shared" ref="K644" si="3140">IF(AND($J642="",$J643=""),"",$J642-$J643)</f>
        <v/>
      </c>
      <c r="L644" s="43" t="s">
        <v>6</v>
      </c>
      <c r="M644" s="40" t="str">
        <f t="shared" ref="M644" si="3141">IF(AND($L642="",$L643=""),"",$L642-$L643)</f>
        <v/>
      </c>
      <c r="N644" s="80"/>
      <c r="O644" s="121"/>
      <c r="P644" s="78"/>
      <c r="Q644" s="58"/>
      <c r="R644" s="58"/>
      <c r="S644" s="68"/>
      <c r="U644" s="16"/>
      <c r="V644" s="16"/>
      <c r="W644" s="16"/>
      <c r="X644" s="16"/>
    </row>
    <row r="645" spans="1:24" ht="15" thickTop="1" thickBot="1" x14ac:dyDescent="0.2">
      <c r="A645" s="64"/>
      <c r="B645" s="98" t="s">
        <v>18</v>
      </c>
      <c r="C645" s="99"/>
      <c r="D645" s="99"/>
      <c r="E645" s="99"/>
      <c r="F645" s="99"/>
      <c r="G645" s="99"/>
      <c r="H645" s="99"/>
      <c r="I645" s="99"/>
      <c r="J645" s="99"/>
      <c r="K645" s="99"/>
      <c r="L645" s="99"/>
      <c r="M645" s="99"/>
      <c r="N645" s="99"/>
      <c r="O645" s="100"/>
      <c r="P645" s="44" t="str">
        <f t="shared" ref="P645" si="3142">IF(AND($P639="",$P642=""),"",SUM($P639:$P642))</f>
        <v/>
      </c>
      <c r="Q645" s="45" t="str">
        <f t="shared" ref="Q645" si="3143">IF(AND(Q639="",Q642=""),"",SUM(Q639:Q642))</f>
        <v/>
      </c>
      <c r="R645" s="45" t="str">
        <f t="shared" ref="R645" si="3144">IF(AND($R639="",$R642=""),"",SUM($R639:$R642))</f>
        <v/>
      </c>
      <c r="S645" s="46" t="str">
        <f t="shared" ref="S645" si="3145">IF(AND($P645="",$Q645="",$R645=""),"",SUM($P645:$R645))</f>
        <v/>
      </c>
      <c r="T645" s="50">
        <v>91</v>
      </c>
      <c r="U645" s="51" t="str">
        <f t="shared" ref="U645" si="3146">P645</f>
        <v/>
      </c>
      <c r="V645" s="51" t="str">
        <f t="shared" ref="V645" si="3147">Q645</f>
        <v/>
      </c>
      <c r="W645" s="51" t="str">
        <f t="shared" ref="W645" si="3148">R645</f>
        <v/>
      </c>
      <c r="X645" s="51" t="str">
        <f t="shared" ref="X645" si="3149">S645</f>
        <v/>
      </c>
    </row>
    <row r="646" spans="1:24" ht="14.25" thickBot="1" x14ac:dyDescent="0.2">
      <c r="A646" s="62" t="str" cm="1">
        <f t="array" aca="1" ref="A646" ca="1">IF($B646="","",IF(ISNUMBER(OFFSET(INDIRECT(ADDRESS(ROW(),COLUMN())),-7,0)),OFFSET(INDIRECT(ADDRESS(ROW(),COLUMN())),-7,0)+1,1))</f>
        <v/>
      </c>
      <c r="B646" s="88"/>
      <c r="C646" s="31"/>
      <c r="D646" s="20" t="s">
        <v>30</v>
      </c>
      <c r="E646" s="69" t="s">
        <v>29</v>
      </c>
      <c r="F646" s="21" t="s">
        <v>1</v>
      </c>
      <c r="G646" s="25"/>
      <c r="H646" s="54" t="str">
        <f t="shared" ref="H646" si="3150">IF($G646="","",IF($E646=1,ROUNDDOWN($G646*7.4/1000,0),ROUNDDOWN($G646*6/1000,0)))</f>
        <v/>
      </c>
      <c r="I646" s="55"/>
      <c r="J646" s="54" t="str">
        <f t="shared" ref="J646" si="3151">IF($G646="","",ROUNDDOWN($G646*2/1000,0))</f>
        <v/>
      </c>
      <c r="K646" s="55"/>
      <c r="L646" s="54" t="str">
        <f t="shared" ref="L646" si="3152">IF(G646="","",ROUNDDOWN($G646*2/1000,0))</f>
        <v/>
      </c>
      <c r="M646" s="123"/>
      <c r="N646" s="79" t="str">
        <f t="shared" ref="N646" si="3153">IF(AND($C646="",$C648=""),"",ABS($C646-$C648)+1)</f>
        <v/>
      </c>
      <c r="O646" s="81" t="str">
        <f t="shared" ref="O646" si="3154">REPLACE($O$7,1,2,"差１")</f>
        <v>差１</v>
      </c>
      <c r="P646" s="72" t="str">
        <f t="shared" ref="P646" si="3155">IF($I648="","",$I648*$N646)</f>
        <v/>
      </c>
      <c r="Q646" s="56" t="str">
        <f t="shared" ref="Q646" si="3156">IF($K648="","",$K648*$N646)</f>
        <v/>
      </c>
      <c r="R646" s="56" t="str">
        <f t="shared" ref="R646" si="3157">IF($M648="","",$M648*$N646)</f>
        <v/>
      </c>
      <c r="S646" s="67"/>
      <c r="U646" s="16"/>
      <c r="V646" s="16"/>
      <c r="W646" s="16"/>
      <c r="X646" s="16"/>
    </row>
    <row r="647" spans="1:24" ht="14.25" thickBot="1" x14ac:dyDescent="0.2">
      <c r="A647" s="63"/>
      <c r="B647" s="88"/>
      <c r="C647" s="75" t="s">
        <v>11</v>
      </c>
      <c r="D647" s="76"/>
      <c r="E647" s="70"/>
      <c r="F647" s="33" t="s">
        <v>2</v>
      </c>
      <c r="G647" s="26"/>
      <c r="H647" s="59" t="str">
        <f t="shared" ref="H647" si="3158">IF($G647="","",IF($E646=1,ROUNDDOWN($G647*7.4/1000,0),ROUNDDOWN($G647*6/1000,0)))</f>
        <v/>
      </c>
      <c r="I647" s="60"/>
      <c r="J647" s="59" t="str">
        <f t="shared" ref="J647" si="3159">IF(G647="","",ROUNDDOWN(G647*2/1000,0))</f>
        <v/>
      </c>
      <c r="K647" s="60"/>
      <c r="L647" s="59" t="str">
        <f t="shared" ref="L647" si="3160">IF($G647="","",ROUNDDOWN($G647*2/1000,0))</f>
        <v/>
      </c>
      <c r="M647" s="61"/>
      <c r="N647" s="80"/>
      <c r="O647" s="81"/>
      <c r="P647" s="73"/>
      <c r="Q647" s="57"/>
      <c r="R647" s="57"/>
      <c r="S647" s="67"/>
      <c r="U647" s="16"/>
      <c r="V647" s="16"/>
      <c r="W647" s="16"/>
      <c r="X647" s="16"/>
    </row>
    <row r="648" spans="1:24" ht="14.25" thickBot="1" x14ac:dyDescent="0.2">
      <c r="A648" s="63"/>
      <c r="B648" s="88"/>
      <c r="C648" s="34"/>
      <c r="D648" s="22" t="s">
        <v>30</v>
      </c>
      <c r="E648" s="71"/>
      <c r="F648" s="23" t="str">
        <f t="shared" ref="F648" si="3161">$O$9</f>
        <v>差１</v>
      </c>
      <c r="G648" s="7" t="str">
        <f t="shared" ref="G648" si="3162">IF(AND($G646="",$G647="",""),"",$G646-$G647)</f>
        <v/>
      </c>
      <c r="H648" s="8" t="s">
        <v>4</v>
      </c>
      <c r="I648" s="9" t="str">
        <f t="shared" ref="I648" si="3163">IF(AND($H646="",$H647=""),"",$H646-$H647)</f>
        <v/>
      </c>
      <c r="J648" s="8" t="s">
        <v>5</v>
      </c>
      <c r="K648" s="9" t="str">
        <f t="shared" ref="K648" si="3164">IF(AND($J646="",$J647=""),"",$J646-$J647)</f>
        <v/>
      </c>
      <c r="L648" s="10" t="s">
        <v>6</v>
      </c>
      <c r="M648" s="7" t="str">
        <f t="shared" ref="M648" si="3165">IF(AND($L646="",$L647=""),"",$L646-$L647)</f>
        <v/>
      </c>
      <c r="N648" s="122"/>
      <c r="O648" s="81"/>
      <c r="P648" s="74"/>
      <c r="Q648" s="58"/>
      <c r="R648" s="58"/>
      <c r="S648" s="67"/>
      <c r="U648" s="16"/>
      <c r="V648" s="16"/>
      <c r="W648" s="16"/>
      <c r="X648" s="16"/>
    </row>
    <row r="649" spans="1:24" ht="14.25" thickBot="1" x14ac:dyDescent="0.2">
      <c r="A649" s="63"/>
      <c r="B649" s="89"/>
      <c r="C649" s="31"/>
      <c r="D649" s="20" t="s">
        <v>30</v>
      </c>
      <c r="E649" s="69"/>
      <c r="F649" s="24" t="s">
        <v>1</v>
      </c>
      <c r="G649" s="26"/>
      <c r="H649" s="117" t="str">
        <f t="shared" ref="H649" si="3166">IF($G649="","",IF($E649=1,ROUNDDOWN($G649*7.4/1000,0),ROUNDDOWN($G649*6/1000,0)))</f>
        <v/>
      </c>
      <c r="I649" s="118"/>
      <c r="J649" s="117" t="str">
        <f t="shared" ref="J649:J650" si="3167">IF($G649="","",ROUNDDOWN($G649*2/1000,0))</f>
        <v/>
      </c>
      <c r="K649" s="118"/>
      <c r="L649" s="117" t="str">
        <f t="shared" ref="L649:L650" si="3168">IF($G649="","",ROUNDDOWN($G649*2/1000,0))</f>
        <v/>
      </c>
      <c r="M649" s="119"/>
      <c r="N649" s="79" t="str">
        <f t="shared" ref="N649" si="3169">IF(AND($C649="",$C651=""),"",ABS($C649-$C651)+1)</f>
        <v/>
      </c>
      <c r="O649" s="120" t="str">
        <f t="shared" ref="O649" si="3170">REPLACE($O$7,1,2,"差２")</f>
        <v>差２</v>
      </c>
      <c r="P649" s="77" t="str">
        <f>IF($I651="","",$I651*$N649)</f>
        <v/>
      </c>
      <c r="Q649" s="56" t="str">
        <f>IF($K651="","",$K651*$N649)</f>
        <v/>
      </c>
      <c r="R649" s="56" t="str">
        <f>IF($M651="","",$M651*$N649)</f>
        <v/>
      </c>
      <c r="S649" s="67"/>
      <c r="U649" s="16"/>
      <c r="V649" s="16"/>
      <c r="W649" s="16"/>
      <c r="X649" s="16"/>
    </row>
    <row r="650" spans="1:24" ht="14.25" thickBot="1" x14ac:dyDescent="0.2">
      <c r="A650" s="63"/>
      <c r="B650" s="90"/>
      <c r="C650" s="75" t="s">
        <v>11</v>
      </c>
      <c r="D650" s="76"/>
      <c r="E650" s="70"/>
      <c r="F650" s="33" t="s">
        <v>2</v>
      </c>
      <c r="G650" s="26"/>
      <c r="H650" s="59" t="str">
        <f t="shared" ref="H650" si="3171">IF($G649="","",IF($E649=1,ROUNDDOWN($G650*7.4/1000,0),ROUNDDOWN($G650*6/1000,0)))</f>
        <v/>
      </c>
      <c r="I650" s="60"/>
      <c r="J650" s="59" t="str">
        <f t="shared" si="3167"/>
        <v/>
      </c>
      <c r="K650" s="60"/>
      <c r="L650" s="59" t="str">
        <f t="shared" si="3168"/>
        <v/>
      </c>
      <c r="M650" s="61"/>
      <c r="N650" s="80"/>
      <c r="O650" s="120"/>
      <c r="P650" s="78"/>
      <c r="Q650" s="57"/>
      <c r="R650" s="57"/>
      <c r="S650" s="67"/>
      <c r="U650" s="16"/>
      <c r="V650" s="16"/>
      <c r="W650" s="16"/>
      <c r="X650" s="16"/>
    </row>
    <row r="651" spans="1:24" ht="14.25" thickBot="1" x14ac:dyDescent="0.2">
      <c r="A651" s="63"/>
      <c r="B651" s="90"/>
      <c r="C651" s="37"/>
      <c r="D651" s="38" t="s">
        <v>30</v>
      </c>
      <c r="E651" s="71"/>
      <c r="F651" s="39" t="str">
        <f t="shared" ref="F651" si="3172">$O$12</f>
        <v>差２</v>
      </c>
      <c r="G651" s="40" t="str">
        <f t="shared" ref="G651" si="3173">IF(AND($G649="",$G650=""),"",$G649-$G650)</f>
        <v/>
      </c>
      <c r="H651" s="41" t="s">
        <v>4</v>
      </c>
      <c r="I651" s="42" t="str">
        <f t="shared" ref="I651" si="3174">IF(AND($H649="",$H650=""),"",$H649-$H650)</f>
        <v/>
      </c>
      <c r="J651" s="41" t="s">
        <v>5</v>
      </c>
      <c r="K651" s="42" t="str">
        <f t="shared" ref="K651" si="3175">IF(AND($J649="",$J650=""),"",$J649-$J650)</f>
        <v/>
      </c>
      <c r="L651" s="43" t="s">
        <v>6</v>
      </c>
      <c r="M651" s="40" t="str">
        <f t="shared" ref="M651" si="3176">IF(AND($L649="",$L650=""),"",$L649-$L650)</f>
        <v/>
      </c>
      <c r="N651" s="80"/>
      <c r="O651" s="121"/>
      <c r="P651" s="78"/>
      <c r="Q651" s="58"/>
      <c r="R651" s="58"/>
      <c r="S651" s="68"/>
      <c r="U651" s="16"/>
      <c r="V651" s="16"/>
      <c r="W651" s="16"/>
      <c r="X651" s="16"/>
    </row>
    <row r="652" spans="1:24" ht="15" thickTop="1" thickBot="1" x14ac:dyDescent="0.2">
      <c r="A652" s="64"/>
      <c r="B652" s="98" t="s">
        <v>18</v>
      </c>
      <c r="C652" s="99"/>
      <c r="D652" s="99"/>
      <c r="E652" s="99"/>
      <c r="F652" s="99"/>
      <c r="G652" s="99"/>
      <c r="H652" s="99"/>
      <c r="I652" s="99"/>
      <c r="J652" s="99"/>
      <c r="K652" s="99"/>
      <c r="L652" s="99"/>
      <c r="M652" s="99"/>
      <c r="N652" s="99"/>
      <c r="O652" s="100"/>
      <c r="P652" s="44" t="str">
        <f t="shared" ref="P652" si="3177">IF(AND($P646="",$P649=""),"",SUM($P646:$P649))</f>
        <v/>
      </c>
      <c r="Q652" s="45" t="str">
        <f t="shared" ref="Q652" si="3178">IF(AND(Q646="",Q649=""),"",SUM(Q646:Q649))</f>
        <v/>
      </c>
      <c r="R652" s="45" t="str">
        <f t="shared" ref="R652" si="3179">IF(AND($R646="",$R649=""),"",SUM($R646:$R649))</f>
        <v/>
      </c>
      <c r="S652" s="46" t="str">
        <f t="shared" ref="S652" si="3180">IF(AND($P652="",$Q652="",$R652=""),"",SUM($P652:$R652))</f>
        <v/>
      </c>
      <c r="T652" s="50">
        <v>92</v>
      </c>
      <c r="U652" s="51" t="str">
        <f t="shared" ref="U652" si="3181">P652</f>
        <v/>
      </c>
      <c r="V652" s="51" t="str">
        <f t="shared" ref="V652" si="3182">Q652</f>
        <v/>
      </c>
      <c r="W652" s="51" t="str">
        <f t="shared" ref="W652" si="3183">R652</f>
        <v/>
      </c>
      <c r="X652" s="51" t="str">
        <f t="shared" ref="X652" si="3184">S652</f>
        <v/>
      </c>
    </row>
    <row r="653" spans="1:24" ht="14.25" thickBot="1" x14ac:dyDescent="0.2">
      <c r="A653" s="62" t="str" cm="1">
        <f t="array" aca="1" ref="A653" ca="1">IF($B653="","",IF(ISNUMBER(OFFSET(INDIRECT(ADDRESS(ROW(),COLUMN())),-7,0)),OFFSET(INDIRECT(ADDRESS(ROW(),COLUMN())),-7,0)+1,1))</f>
        <v/>
      </c>
      <c r="B653" s="88"/>
      <c r="C653" s="31"/>
      <c r="D653" s="20" t="s">
        <v>30</v>
      </c>
      <c r="E653" s="69" t="s">
        <v>29</v>
      </c>
      <c r="F653" s="21" t="s">
        <v>1</v>
      </c>
      <c r="G653" s="25"/>
      <c r="H653" s="54" t="str">
        <f t="shared" ref="H653" si="3185">IF($G653="","",IF($E653=1,ROUNDDOWN($G653*7.4/1000,0),ROUNDDOWN($G653*6/1000,0)))</f>
        <v/>
      </c>
      <c r="I653" s="55"/>
      <c r="J653" s="54" t="str">
        <f t="shared" ref="J653" si="3186">IF($G653="","",ROUNDDOWN($G653*2/1000,0))</f>
        <v/>
      </c>
      <c r="K653" s="55"/>
      <c r="L653" s="54" t="str">
        <f t="shared" ref="L653" si="3187">IF(G653="","",ROUNDDOWN($G653*2/1000,0))</f>
        <v/>
      </c>
      <c r="M653" s="123"/>
      <c r="N653" s="79" t="str">
        <f t="shared" ref="N653" si="3188">IF(AND($C653="",$C655=""),"",ABS($C653-$C655)+1)</f>
        <v/>
      </c>
      <c r="O653" s="81" t="str">
        <f t="shared" ref="O653" si="3189">REPLACE($O$7,1,2,"差１")</f>
        <v>差１</v>
      </c>
      <c r="P653" s="72" t="str">
        <f t="shared" ref="P653" si="3190">IF($I655="","",$I655*$N653)</f>
        <v/>
      </c>
      <c r="Q653" s="56" t="str">
        <f t="shared" ref="Q653" si="3191">IF($K655="","",$K655*$N653)</f>
        <v/>
      </c>
      <c r="R653" s="56" t="str">
        <f t="shared" ref="R653" si="3192">IF($M655="","",$M655*$N653)</f>
        <v/>
      </c>
      <c r="S653" s="67"/>
      <c r="U653" s="16"/>
      <c r="V653" s="16"/>
      <c r="W653" s="16"/>
      <c r="X653" s="16"/>
    </row>
    <row r="654" spans="1:24" ht="14.25" thickBot="1" x14ac:dyDescent="0.2">
      <c r="A654" s="63"/>
      <c r="B654" s="88"/>
      <c r="C654" s="75" t="s">
        <v>11</v>
      </c>
      <c r="D654" s="76"/>
      <c r="E654" s="70"/>
      <c r="F654" s="33" t="s">
        <v>2</v>
      </c>
      <c r="G654" s="26"/>
      <c r="H654" s="59" t="str">
        <f t="shared" ref="H654" si="3193">IF($G654="","",IF($E653=1,ROUNDDOWN($G654*7.4/1000,0),ROUNDDOWN($G654*6/1000,0)))</f>
        <v/>
      </c>
      <c r="I654" s="60"/>
      <c r="J654" s="59" t="str">
        <f t="shared" ref="J654" si="3194">IF(G654="","",ROUNDDOWN(G654*2/1000,0))</f>
        <v/>
      </c>
      <c r="K654" s="60"/>
      <c r="L654" s="59" t="str">
        <f t="shared" ref="L654" si="3195">IF($G654="","",ROUNDDOWN($G654*2/1000,0))</f>
        <v/>
      </c>
      <c r="M654" s="61"/>
      <c r="N654" s="80"/>
      <c r="O654" s="81"/>
      <c r="P654" s="73"/>
      <c r="Q654" s="57"/>
      <c r="R654" s="57"/>
      <c r="S654" s="67"/>
      <c r="U654" s="16"/>
      <c r="V654" s="16"/>
      <c r="W654" s="16"/>
      <c r="X654" s="16"/>
    </row>
    <row r="655" spans="1:24" ht="14.25" thickBot="1" x14ac:dyDescent="0.2">
      <c r="A655" s="63"/>
      <c r="B655" s="88"/>
      <c r="C655" s="34"/>
      <c r="D655" s="22" t="s">
        <v>30</v>
      </c>
      <c r="E655" s="71"/>
      <c r="F655" s="23" t="str">
        <f t="shared" ref="F655" si="3196">$O$9</f>
        <v>差１</v>
      </c>
      <c r="G655" s="7" t="str">
        <f t="shared" ref="G655" si="3197">IF(AND($G653="",$G654="",""),"",$G653-$G654)</f>
        <v/>
      </c>
      <c r="H655" s="8" t="s">
        <v>4</v>
      </c>
      <c r="I655" s="9" t="str">
        <f t="shared" ref="I655" si="3198">IF(AND($H653="",$H654=""),"",$H653-$H654)</f>
        <v/>
      </c>
      <c r="J655" s="8" t="s">
        <v>5</v>
      </c>
      <c r="K655" s="9" t="str">
        <f t="shared" ref="K655" si="3199">IF(AND($J653="",$J654=""),"",$J653-$J654)</f>
        <v/>
      </c>
      <c r="L655" s="10" t="s">
        <v>6</v>
      </c>
      <c r="M655" s="7" t="str">
        <f t="shared" ref="M655" si="3200">IF(AND($L653="",$L654=""),"",$L653-$L654)</f>
        <v/>
      </c>
      <c r="N655" s="122"/>
      <c r="O655" s="81"/>
      <c r="P655" s="74"/>
      <c r="Q655" s="58"/>
      <c r="R655" s="58"/>
      <c r="S655" s="67"/>
      <c r="U655" s="16"/>
      <c r="V655" s="16"/>
      <c r="W655" s="16"/>
      <c r="X655" s="16"/>
    </row>
    <row r="656" spans="1:24" ht="14.25" thickBot="1" x14ac:dyDescent="0.2">
      <c r="A656" s="63"/>
      <c r="B656" s="89"/>
      <c r="C656" s="31"/>
      <c r="D656" s="20" t="s">
        <v>30</v>
      </c>
      <c r="E656" s="69"/>
      <c r="F656" s="24" t="s">
        <v>1</v>
      </c>
      <c r="G656" s="26"/>
      <c r="H656" s="117" t="str">
        <f t="shared" ref="H656" si="3201">IF($G656="","",IF($E656=1,ROUNDDOWN($G656*7.4/1000,0),ROUNDDOWN($G656*6/1000,0)))</f>
        <v/>
      </c>
      <c r="I656" s="118"/>
      <c r="J656" s="117" t="str">
        <f t="shared" ref="J656:J657" si="3202">IF($G656="","",ROUNDDOWN($G656*2/1000,0))</f>
        <v/>
      </c>
      <c r="K656" s="118"/>
      <c r="L656" s="117" t="str">
        <f t="shared" ref="L656:L657" si="3203">IF($G656="","",ROUNDDOWN($G656*2/1000,0))</f>
        <v/>
      </c>
      <c r="M656" s="119"/>
      <c r="N656" s="79" t="str">
        <f t="shared" ref="N656" si="3204">IF(AND($C656="",$C658=""),"",ABS($C656-$C658)+1)</f>
        <v/>
      </c>
      <c r="O656" s="120" t="str">
        <f t="shared" ref="O656" si="3205">REPLACE($O$7,1,2,"差２")</f>
        <v>差２</v>
      </c>
      <c r="P656" s="77" t="str">
        <f>IF($I658="","",$I658*$N656)</f>
        <v/>
      </c>
      <c r="Q656" s="56" t="str">
        <f>IF($K658="","",$K658*$N656)</f>
        <v/>
      </c>
      <c r="R656" s="56" t="str">
        <f>IF($M658="","",$M658*$N656)</f>
        <v/>
      </c>
      <c r="S656" s="67"/>
      <c r="U656" s="16"/>
      <c r="V656" s="16"/>
      <c r="W656" s="16"/>
      <c r="X656" s="16"/>
    </row>
    <row r="657" spans="1:24" ht="14.25" thickBot="1" x14ac:dyDescent="0.2">
      <c r="A657" s="63"/>
      <c r="B657" s="90"/>
      <c r="C657" s="75" t="s">
        <v>11</v>
      </c>
      <c r="D657" s="76"/>
      <c r="E657" s="70"/>
      <c r="F657" s="33" t="s">
        <v>2</v>
      </c>
      <c r="G657" s="26"/>
      <c r="H657" s="59" t="str">
        <f t="shared" ref="H657" si="3206">IF($G656="","",IF($E656=1,ROUNDDOWN($G657*7.4/1000,0),ROUNDDOWN($G657*6/1000,0)))</f>
        <v/>
      </c>
      <c r="I657" s="60"/>
      <c r="J657" s="59" t="str">
        <f t="shared" si="3202"/>
        <v/>
      </c>
      <c r="K657" s="60"/>
      <c r="L657" s="59" t="str">
        <f t="shared" si="3203"/>
        <v/>
      </c>
      <c r="M657" s="61"/>
      <c r="N657" s="80"/>
      <c r="O657" s="120"/>
      <c r="P657" s="78"/>
      <c r="Q657" s="57"/>
      <c r="R657" s="57"/>
      <c r="S657" s="67"/>
      <c r="U657" s="16"/>
      <c r="V657" s="16"/>
      <c r="W657" s="16"/>
      <c r="X657" s="16"/>
    </row>
    <row r="658" spans="1:24" ht="14.25" thickBot="1" x14ac:dyDescent="0.2">
      <c r="A658" s="63"/>
      <c r="B658" s="90"/>
      <c r="C658" s="37"/>
      <c r="D658" s="38" t="s">
        <v>30</v>
      </c>
      <c r="E658" s="71"/>
      <c r="F658" s="39" t="str">
        <f t="shared" ref="F658" si="3207">$O$12</f>
        <v>差２</v>
      </c>
      <c r="G658" s="40" t="str">
        <f t="shared" ref="G658" si="3208">IF(AND($G656="",$G657=""),"",$G656-$G657)</f>
        <v/>
      </c>
      <c r="H658" s="41" t="s">
        <v>4</v>
      </c>
      <c r="I658" s="42" t="str">
        <f t="shared" ref="I658" si="3209">IF(AND($H656="",$H657=""),"",$H656-$H657)</f>
        <v/>
      </c>
      <c r="J658" s="41" t="s">
        <v>5</v>
      </c>
      <c r="K658" s="42" t="str">
        <f t="shared" ref="K658" si="3210">IF(AND($J656="",$J657=""),"",$J656-$J657)</f>
        <v/>
      </c>
      <c r="L658" s="43" t="s">
        <v>6</v>
      </c>
      <c r="M658" s="40" t="str">
        <f t="shared" ref="M658" si="3211">IF(AND($L656="",$L657=""),"",$L656-$L657)</f>
        <v/>
      </c>
      <c r="N658" s="80"/>
      <c r="O658" s="121"/>
      <c r="P658" s="78"/>
      <c r="Q658" s="58"/>
      <c r="R658" s="58"/>
      <c r="S658" s="68"/>
      <c r="U658" s="16"/>
      <c r="V658" s="16"/>
      <c r="W658" s="16"/>
      <c r="X658" s="16"/>
    </row>
    <row r="659" spans="1:24" ht="15" thickTop="1" thickBot="1" x14ac:dyDescent="0.2">
      <c r="A659" s="64"/>
      <c r="B659" s="98" t="s">
        <v>18</v>
      </c>
      <c r="C659" s="99"/>
      <c r="D659" s="99"/>
      <c r="E659" s="99"/>
      <c r="F659" s="99"/>
      <c r="G659" s="99"/>
      <c r="H659" s="99"/>
      <c r="I659" s="99"/>
      <c r="J659" s="99"/>
      <c r="K659" s="99"/>
      <c r="L659" s="99"/>
      <c r="M659" s="99"/>
      <c r="N659" s="99"/>
      <c r="O659" s="100"/>
      <c r="P659" s="44" t="str">
        <f t="shared" ref="P659" si="3212">IF(AND($P653="",$P656=""),"",SUM($P653:$P656))</f>
        <v/>
      </c>
      <c r="Q659" s="45" t="str">
        <f t="shared" ref="Q659" si="3213">IF(AND(Q653="",Q656=""),"",SUM(Q653:Q656))</f>
        <v/>
      </c>
      <c r="R659" s="45" t="str">
        <f t="shared" ref="R659" si="3214">IF(AND($R653="",$R656=""),"",SUM($R653:$R656))</f>
        <v/>
      </c>
      <c r="S659" s="46" t="str">
        <f t="shared" ref="S659" si="3215">IF(AND($P659="",$Q659="",$R659=""),"",SUM($P659:$R659))</f>
        <v/>
      </c>
      <c r="T659" s="50">
        <v>93</v>
      </c>
      <c r="U659" s="51" t="str">
        <f t="shared" ref="U659" si="3216">P659</f>
        <v/>
      </c>
      <c r="V659" s="51" t="str">
        <f t="shared" ref="V659" si="3217">Q659</f>
        <v/>
      </c>
      <c r="W659" s="51" t="str">
        <f t="shared" ref="W659" si="3218">R659</f>
        <v/>
      </c>
      <c r="X659" s="51" t="str">
        <f t="shared" ref="X659" si="3219">S659</f>
        <v/>
      </c>
    </row>
    <row r="660" spans="1:24" ht="14.25" thickBot="1" x14ac:dyDescent="0.2">
      <c r="A660" s="62" t="str" cm="1">
        <f t="array" aca="1" ref="A660" ca="1">IF($B660="","",IF(ISNUMBER(OFFSET(INDIRECT(ADDRESS(ROW(),COLUMN())),-7,0)),OFFSET(INDIRECT(ADDRESS(ROW(),COLUMN())),-7,0)+1,1))</f>
        <v/>
      </c>
      <c r="B660" s="88"/>
      <c r="C660" s="31"/>
      <c r="D660" s="20" t="s">
        <v>30</v>
      </c>
      <c r="E660" s="69" t="s">
        <v>29</v>
      </c>
      <c r="F660" s="21" t="s">
        <v>1</v>
      </c>
      <c r="G660" s="25"/>
      <c r="H660" s="54" t="str">
        <f t="shared" ref="H660" si="3220">IF($G660="","",IF($E660=1,ROUNDDOWN($G660*7.4/1000,0),ROUNDDOWN($G660*6/1000,0)))</f>
        <v/>
      </c>
      <c r="I660" s="55"/>
      <c r="J660" s="54" t="str">
        <f t="shared" ref="J660" si="3221">IF($G660="","",ROUNDDOWN($G660*2/1000,0))</f>
        <v/>
      </c>
      <c r="K660" s="55"/>
      <c r="L660" s="54" t="str">
        <f t="shared" ref="L660" si="3222">IF(G660="","",ROUNDDOWN($G660*2/1000,0))</f>
        <v/>
      </c>
      <c r="M660" s="123"/>
      <c r="N660" s="79" t="str">
        <f t="shared" ref="N660" si="3223">IF(AND($C660="",$C662=""),"",ABS($C660-$C662)+1)</f>
        <v/>
      </c>
      <c r="O660" s="81" t="str">
        <f t="shared" ref="O660" si="3224">REPLACE($O$7,1,2,"差１")</f>
        <v>差１</v>
      </c>
      <c r="P660" s="72" t="str">
        <f t="shared" ref="P660" si="3225">IF($I662="","",$I662*$N660)</f>
        <v/>
      </c>
      <c r="Q660" s="56" t="str">
        <f t="shared" ref="Q660" si="3226">IF($K662="","",$K662*$N660)</f>
        <v/>
      </c>
      <c r="R660" s="56" t="str">
        <f t="shared" ref="R660" si="3227">IF($M662="","",$M662*$N660)</f>
        <v/>
      </c>
      <c r="S660" s="67"/>
      <c r="U660" s="16"/>
      <c r="V660" s="16"/>
      <c r="W660" s="16"/>
      <c r="X660" s="16"/>
    </row>
    <row r="661" spans="1:24" ht="14.25" thickBot="1" x14ac:dyDescent="0.2">
      <c r="A661" s="63"/>
      <c r="B661" s="88"/>
      <c r="C661" s="75" t="s">
        <v>11</v>
      </c>
      <c r="D661" s="76"/>
      <c r="E661" s="70"/>
      <c r="F661" s="33" t="s">
        <v>2</v>
      </c>
      <c r="G661" s="26"/>
      <c r="H661" s="59" t="str">
        <f t="shared" ref="H661" si="3228">IF($G661="","",IF($E660=1,ROUNDDOWN($G661*7.4/1000,0),ROUNDDOWN($G661*6/1000,0)))</f>
        <v/>
      </c>
      <c r="I661" s="60"/>
      <c r="J661" s="59" t="str">
        <f t="shared" ref="J661" si="3229">IF(G661="","",ROUNDDOWN(G661*2/1000,0))</f>
        <v/>
      </c>
      <c r="K661" s="60"/>
      <c r="L661" s="59" t="str">
        <f t="shared" ref="L661" si="3230">IF($G661="","",ROUNDDOWN($G661*2/1000,0))</f>
        <v/>
      </c>
      <c r="M661" s="61"/>
      <c r="N661" s="80"/>
      <c r="O661" s="81"/>
      <c r="P661" s="73"/>
      <c r="Q661" s="57"/>
      <c r="R661" s="57"/>
      <c r="S661" s="67"/>
      <c r="U661" s="16"/>
      <c r="V661" s="16"/>
      <c r="W661" s="16"/>
      <c r="X661" s="16"/>
    </row>
    <row r="662" spans="1:24" ht="14.25" thickBot="1" x14ac:dyDescent="0.2">
      <c r="A662" s="63"/>
      <c r="B662" s="88"/>
      <c r="C662" s="34"/>
      <c r="D662" s="22" t="s">
        <v>30</v>
      </c>
      <c r="E662" s="71"/>
      <c r="F662" s="23" t="str">
        <f t="shared" ref="F662" si="3231">$O$9</f>
        <v>差１</v>
      </c>
      <c r="G662" s="7" t="str">
        <f t="shared" ref="G662" si="3232">IF(AND($G660="",$G661="",""),"",$G660-$G661)</f>
        <v/>
      </c>
      <c r="H662" s="8" t="s">
        <v>4</v>
      </c>
      <c r="I662" s="9" t="str">
        <f t="shared" ref="I662" si="3233">IF(AND($H660="",$H661=""),"",$H660-$H661)</f>
        <v/>
      </c>
      <c r="J662" s="8" t="s">
        <v>5</v>
      </c>
      <c r="K662" s="9" t="str">
        <f t="shared" ref="K662" si="3234">IF(AND($J660="",$J661=""),"",$J660-$J661)</f>
        <v/>
      </c>
      <c r="L662" s="10" t="s">
        <v>6</v>
      </c>
      <c r="M662" s="7" t="str">
        <f t="shared" ref="M662" si="3235">IF(AND($L660="",$L661=""),"",$L660-$L661)</f>
        <v/>
      </c>
      <c r="N662" s="122"/>
      <c r="O662" s="81"/>
      <c r="P662" s="74"/>
      <c r="Q662" s="58"/>
      <c r="R662" s="58"/>
      <c r="S662" s="67"/>
      <c r="U662" s="16"/>
      <c r="V662" s="16"/>
      <c r="W662" s="16"/>
      <c r="X662" s="16"/>
    </row>
    <row r="663" spans="1:24" ht="14.25" thickBot="1" x14ac:dyDescent="0.2">
      <c r="A663" s="63"/>
      <c r="B663" s="89"/>
      <c r="C663" s="31"/>
      <c r="D663" s="20" t="s">
        <v>30</v>
      </c>
      <c r="E663" s="69"/>
      <c r="F663" s="24" t="s">
        <v>1</v>
      </c>
      <c r="G663" s="26"/>
      <c r="H663" s="117" t="str">
        <f t="shared" ref="H663" si="3236">IF($G663="","",IF($E663=1,ROUNDDOWN($G663*7.4/1000,0),ROUNDDOWN($G663*6/1000,0)))</f>
        <v/>
      </c>
      <c r="I663" s="118"/>
      <c r="J663" s="117" t="str">
        <f t="shared" ref="J663:J664" si="3237">IF($G663="","",ROUNDDOWN($G663*2/1000,0))</f>
        <v/>
      </c>
      <c r="K663" s="118"/>
      <c r="L663" s="117" t="str">
        <f t="shared" ref="L663:L664" si="3238">IF($G663="","",ROUNDDOWN($G663*2/1000,0))</f>
        <v/>
      </c>
      <c r="M663" s="119"/>
      <c r="N663" s="79" t="str">
        <f t="shared" ref="N663" si="3239">IF(AND($C663="",$C665=""),"",ABS($C663-$C665)+1)</f>
        <v/>
      </c>
      <c r="O663" s="120" t="str">
        <f t="shared" ref="O663" si="3240">REPLACE($O$7,1,2,"差２")</f>
        <v>差２</v>
      </c>
      <c r="P663" s="77" t="str">
        <f>IF($I665="","",$I665*$N663)</f>
        <v/>
      </c>
      <c r="Q663" s="56" t="str">
        <f>IF($K665="","",$K665*$N663)</f>
        <v/>
      </c>
      <c r="R663" s="56" t="str">
        <f>IF($M665="","",$M665*$N663)</f>
        <v/>
      </c>
      <c r="S663" s="67"/>
      <c r="U663" s="16"/>
      <c r="V663" s="16"/>
      <c r="W663" s="16"/>
      <c r="X663" s="16"/>
    </row>
    <row r="664" spans="1:24" ht="14.25" thickBot="1" x14ac:dyDescent="0.2">
      <c r="A664" s="63"/>
      <c r="B664" s="90"/>
      <c r="C664" s="75" t="s">
        <v>11</v>
      </c>
      <c r="D664" s="76"/>
      <c r="E664" s="70"/>
      <c r="F664" s="33" t="s">
        <v>2</v>
      </c>
      <c r="G664" s="26"/>
      <c r="H664" s="59" t="str">
        <f t="shared" ref="H664" si="3241">IF($G663="","",IF($E663=1,ROUNDDOWN($G664*7.4/1000,0),ROUNDDOWN($G664*6/1000,0)))</f>
        <v/>
      </c>
      <c r="I664" s="60"/>
      <c r="J664" s="59" t="str">
        <f t="shared" si="3237"/>
        <v/>
      </c>
      <c r="K664" s="60"/>
      <c r="L664" s="59" t="str">
        <f t="shared" si="3238"/>
        <v/>
      </c>
      <c r="M664" s="61"/>
      <c r="N664" s="80"/>
      <c r="O664" s="120"/>
      <c r="P664" s="78"/>
      <c r="Q664" s="57"/>
      <c r="R664" s="57"/>
      <c r="S664" s="67"/>
      <c r="U664" s="16"/>
      <c r="V664" s="16"/>
      <c r="W664" s="16"/>
      <c r="X664" s="16"/>
    </row>
    <row r="665" spans="1:24" ht="14.25" thickBot="1" x14ac:dyDescent="0.2">
      <c r="A665" s="63"/>
      <c r="B665" s="90"/>
      <c r="C665" s="37"/>
      <c r="D665" s="38" t="s">
        <v>30</v>
      </c>
      <c r="E665" s="71"/>
      <c r="F665" s="39" t="str">
        <f t="shared" ref="F665" si="3242">$O$12</f>
        <v>差２</v>
      </c>
      <c r="G665" s="40" t="str">
        <f t="shared" ref="G665" si="3243">IF(AND($G663="",$G664=""),"",$G663-$G664)</f>
        <v/>
      </c>
      <c r="H665" s="41" t="s">
        <v>4</v>
      </c>
      <c r="I665" s="42" t="str">
        <f t="shared" ref="I665" si="3244">IF(AND($H663="",$H664=""),"",$H663-$H664)</f>
        <v/>
      </c>
      <c r="J665" s="41" t="s">
        <v>5</v>
      </c>
      <c r="K665" s="42" t="str">
        <f t="shared" ref="K665" si="3245">IF(AND($J663="",$J664=""),"",$J663-$J664)</f>
        <v/>
      </c>
      <c r="L665" s="43" t="s">
        <v>6</v>
      </c>
      <c r="M665" s="40" t="str">
        <f t="shared" ref="M665" si="3246">IF(AND($L663="",$L664=""),"",$L663-$L664)</f>
        <v/>
      </c>
      <c r="N665" s="80"/>
      <c r="O665" s="121"/>
      <c r="P665" s="78"/>
      <c r="Q665" s="58"/>
      <c r="R665" s="58"/>
      <c r="S665" s="68"/>
      <c r="U665" s="16"/>
      <c r="V665" s="16"/>
      <c r="W665" s="16"/>
      <c r="X665" s="16"/>
    </row>
    <row r="666" spans="1:24" ht="15" thickTop="1" thickBot="1" x14ac:dyDescent="0.2">
      <c r="A666" s="64"/>
      <c r="B666" s="98" t="s">
        <v>18</v>
      </c>
      <c r="C666" s="99"/>
      <c r="D666" s="99"/>
      <c r="E666" s="99"/>
      <c r="F666" s="99"/>
      <c r="G666" s="99"/>
      <c r="H666" s="99"/>
      <c r="I666" s="99"/>
      <c r="J666" s="99"/>
      <c r="K666" s="99"/>
      <c r="L666" s="99"/>
      <c r="M666" s="99"/>
      <c r="N666" s="99"/>
      <c r="O666" s="100"/>
      <c r="P666" s="44" t="str">
        <f t="shared" ref="P666" si="3247">IF(AND($P660="",$P663=""),"",SUM($P660:$P663))</f>
        <v/>
      </c>
      <c r="Q666" s="45" t="str">
        <f t="shared" ref="Q666" si="3248">IF(AND(Q660="",Q663=""),"",SUM(Q660:Q663))</f>
        <v/>
      </c>
      <c r="R666" s="45" t="str">
        <f t="shared" ref="R666" si="3249">IF(AND($R660="",$R663=""),"",SUM($R660:$R663))</f>
        <v/>
      </c>
      <c r="S666" s="46" t="str">
        <f t="shared" ref="S666" si="3250">IF(AND($P666="",$Q666="",$R666=""),"",SUM($P666:$R666))</f>
        <v/>
      </c>
      <c r="T666" s="50">
        <v>94</v>
      </c>
      <c r="U666" s="51" t="str">
        <f t="shared" ref="U666" si="3251">P666</f>
        <v/>
      </c>
      <c r="V666" s="51" t="str">
        <f t="shared" ref="V666" si="3252">Q666</f>
        <v/>
      </c>
      <c r="W666" s="51" t="str">
        <f t="shared" ref="W666" si="3253">R666</f>
        <v/>
      </c>
      <c r="X666" s="51" t="str">
        <f t="shared" ref="X666" si="3254">S666</f>
        <v/>
      </c>
    </row>
    <row r="667" spans="1:24" ht="14.25" thickBot="1" x14ac:dyDescent="0.2">
      <c r="A667" s="62" t="str" cm="1">
        <f t="array" aca="1" ref="A667" ca="1">IF($B667="","",IF(ISNUMBER(OFFSET(INDIRECT(ADDRESS(ROW(),COLUMN())),-7,0)),OFFSET(INDIRECT(ADDRESS(ROW(),COLUMN())),-7,0)+1,1))</f>
        <v/>
      </c>
      <c r="B667" s="88"/>
      <c r="C667" s="31"/>
      <c r="D667" s="20" t="s">
        <v>30</v>
      </c>
      <c r="E667" s="69" t="s">
        <v>29</v>
      </c>
      <c r="F667" s="21" t="s">
        <v>1</v>
      </c>
      <c r="G667" s="25"/>
      <c r="H667" s="54" t="str">
        <f t="shared" ref="H667" si="3255">IF($G667="","",IF($E667=1,ROUNDDOWN($G667*7.4/1000,0),ROUNDDOWN($G667*6/1000,0)))</f>
        <v/>
      </c>
      <c r="I667" s="55"/>
      <c r="J667" s="54" t="str">
        <f t="shared" ref="J667" si="3256">IF($G667="","",ROUNDDOWN($G667*2/1000,0))</f>
        <v/>
      </c>
      <c r="K667" s="55"/>
      <c r="L667" s="54" t="str">
        <f t="shared" ref="L667" si="3257">IF(G667="","",ROUNDDOWN($G667*2/1000,0))</f>
        <v/>
      </c>
      <c r="M667" s="123"/>
      <c r="N667" s="79" t="str">
        <f t="shared" ref="N667" si="3258">IF(AND($C667="",$C669=""),"",ABS($C667-$C669)+1)</f>
        <v/>
      </c>
      <c r="O667" s="81" t="str">
        <f t="shared" ref="O667" si="3259">REPLACE($O$7,1,2,"差１")</f>
        <v>差１</v>
      </c>
      <c r="P667" s="72" t="str">
        <f t="shared" ref="P667" si="3260">IF($I669="","",$I669*$N667)</f>
        <v/>
      </c>
      <c r="Q667" s="56" t="str">
        <f t="shared" ref="Q667" si="3261">IF($K669="","",$K669*$N667)</f>
        <v/>
      </c>
      <c r="R667" s="56" t="str">
        <f t="shared" ref="R667" si="3262">IF($M669="","",$M669*$N667)</f>
        <v/>
      </c>
      <c r="S667" s="67"/>
      <c r="U667" s="16"/>
      <c r="V667" s="16"/>
      <c r="W667" s="16"/>
      <c r="X667" s="16"/>
    </row>
    <row r="668" spans="1:24" ht="14.25" thickBot="1" x14ac:dyDescent="0.2">
      <c r="A668" s="63"/>
      <c r="B668" s="88"/>
      <c r="C668" s="75" t="s">
        <v>11</v>
      </c>
      <c r="D668" s="76"/>
      <c r="E668" s="70"/>
      <c r="F668" s="33" t="s">
        <v>2</v>
      </c>
      <c r="G668" s="26"/>
      <c r="H668" s="59" t="str">
        <f t="shared" ref="H668" si="3263">IF($G668="","",IF($E667=1,ROUNDDOWN($G668*7.4/1000,0),ROUNDDOWN($G668*6/1000,0)))</f>
        <v/>
      </c>
      <c r="I668" s="60"/>
      <c r="J668" s="59" t="str">
        <f t="shared" ref="J668" si="3264">IF(G668="","",ROUNDDOWN(G668*2/1000,0))</f>
        <v/>
      </c>
      <c r="K668" s="60"/>
      <c r="L668" s="59" t="str">
        <f t="shared" ref="L668" si="3265">IF($G668="","",ROUNDDOWN($G668*2/1000,0))</f>
        <v/>
      </c>
      <c r="M668" s="61"/>
      <c r="N668" s="80"/>
      <c r="O668" s="81"/>
      <c r="P668" s="73"/>
      <c r="Q668" s="57"/>
      <c r="R668" s="57"/>
      <c r="S668" s="67"/>
      <c r="U668" s="16"/>
      <c r="V668" s="16"/>
      <c r="W668" s="16"/>
      <c r="X668" s="16"/>
    </row>
    <row r="669" spans="1:24" ht="14.25" thickBot="1" x14ac:dyDescent="0.2">
      <c r="A669" s="63"/>
      <c r="B669" s="88"/>
      <c r="C669" s="34"/>
      <c r="D669" s="22" t="s">
        <v>30</v>
      </c>
      <c r="E669" s="71"/>
      <c r="F669" s="23" t="str">
        <f t="shared" ref="F669" si="3266">$O$9</f>
        <v>差１</v>
      </c>
      <c r="G669" s="7" t="str">
        <f t="shared" ref="G669" si="3267">IF(AND($G667="",$G668="",""),"",$G667-$G668)</f>
        <v/>
      </c>
      <c r="H669" s="8" t="s">
        <v>4</v>
      </c>
      <c r="I669" s="9" t="str">
        <f t="shared" ref="I669" si="3268">IF(AND($H667="",$H668=""),"",$H667-$H668)</f>
        <v/>
      </c>
      <c r="J669" s="8" t="s">
        <v>5</v>
      </c>
      <c r="K669" s="9" t="str">
        <f t="shared" ref="K669" si="3269">IF(AND($J667="",$J668=""),"",$J667-$J668)</f>
        <v/>
      </c>
      <c r="L669" s="10" t="s">
        <v>6</v>
      </c>
      <c r="M669" s="7" t="str">
        <f t="shared" ref="M669" si="3270">IF(AND($L667="",$L668=""),"",$L667-$L668)</f>
        <v/>
      </c>
      <c r="N669" s="122"/>
      <c r="O669" s="81"/>
      <c r="P669" s="74"/>
      <c r="Q669" s="58"/>
      <c r="R669" s="58"/>
      <c r="S669" s="67"/>
      <c r="U669" s="16"/>
      <c r="V669" s="16"/>
      <c r="W669" s="16"/>
      <c r="X669" s="16"/>
    </row>
    <row r="670" spans="1:24" ht="14.25" thickBot="1" x14ac:dyDescent="0.2">
      <c r="A670" s="63"/>
      <c r="B670" s="89"/>
      <c r="C670" s="31"/>
      <c r="D670" s="20" t="s">
        <v>30</v>
      </c>
      <c r="E670" s="69"/>
      <c r="F670" s="24" t="s">
        <v>1</v>
      </c>
      <c r="G670" s="26"/>
      <c r="H670" s="117" t="str">
        <f t="shared" ref="H670" si="3271">IF($G670="","",IF($E670=1,ROUNDDOWN($G670*7.4/1000,0),ROUNDDOWN($G670*6/1000,0)))</f>
        <v/>
      </c>
      <c r="I670" s="118"/>
      <c r="J670" s="117" t="str">
        <f t="shared" ref="J670:J671" si="3272">IF($G670="","",ROUNDDOWN($G670*2/1000,0))</f>
        <v/>
      </c>
      <c r="K670" s="118"/>
      <c r="L670" s="117" t="str">
        <f t="shared" ref="L670:L671" si="3273">IF($G670="","",ROUNDDOWN($G670*2/1000,0))</f>
        <v/>
      </c>
      <c r="M670" s="119"/>
      <c r="N670" s="79" t="str">
        <f t="shared" ref="N670" si="3274">IF(AND($C670="",$C672=""),"",ABS($C670-$C672)+1)</f>
        <v/>
      </c>
      <c r="O670" s="120" t="str">
        <f t="shared" ref="O670" si="3275">REPLACE($O$7,1,2,"差２")</f>
        <v>差２</v>
      </c>
      <c r="P670" s="77" t="str">
        <f>IF($I672="","",$I672*$N670)</f>
        <v/>
      </c>
      <c r="Q670" s="56" t="str">
        <f>IF($K672="","",$K672*$N670)</f>
        <v/>
      </c>
      <c r="R670" s="56" t="str">
        <f>IF($M672="","",$M672*$N670)</f>
        <v/>
      </c>
      <c r="S670" s="67"/>
      <c r="U670" s="16"/>
      <c r="V670" s="16"/>
      <c r="W670" s="16"/>
      <c r="X670" s="16"/>
    </row>
    <row r="671" spans="1:24" ht="14.25" thickBot="1" x14ac:dyDescent="0.2">
      <c r="A671" s="63"/>
      <c r="B671" s="90"/>
      <c r="C671" s="75" t="s">
        <v>11</v>
      </c>
      <c r="D671" s="76"/>
      <c r="E671" s="70"/>
      <c r="F671" s="33" t="s">
        <v>2</v>
      </c>
      <c r="G671" s="26"/>
      <c r="H671" s="59" t="str">
        <f t="shared" ref="H671" si="3276">IF($G670="","",IF($E670=1,ROUNDDOWN($G671*7.4/1000,0),ROUNDDOWN($G671*6/1000,0)))</f>
        <v/>
      </c>
      <c r="I671" s="60"/>
      <c r="J671" s="59" t="str">
        <f t="shared" si="3272"/>
        <v/>
      </c>
      <c r="K671" s="60"/>
      <c r="L671" s="59" t="str">
        <f t="shared" si="3273"/>
        <v/>
      </c>
      <c r="M671" s="61"/>
      <c r="N671" s="80"/>
      <c r="O671" s="120"/>
      <c r="P671" s="78"/>
      <c r="Q671" s="57"/>
      <c r="R671" s="57"/>
      <c r="S671" s="67"/>
      <c r="U671" s="16"/>
      <c r="V671" s="16"/>
      <c r="W671" s="16"/>
      <c r="X671" s="16"/>
    </row>
    <row r="672" spans="1:24" ht="14.25" thickBot="1" x14ac:dyDescent="0.2">
      <c r="A672" s="63"/>
      <c r="B672" s="90"/>
      <c r="C672" s="37"/>
      <c r="D672" s="38" t="s">
        <v>30</v>
      </c>
      <c r="E672" s="71"/>
      <c r="F672" s="39" t="str">
        <f t="shared" ref="F672" si="3277">$O$12</f>
        <v>差２</v>
      </c>
      <c r="G672" s="40" t="str">
        <f t="shared" ref="G672" si="3278">IF(AND($G670="",$G671=""),"",$G670-$G671)</f>
        <v/>
      </c>
      <c r="H672" s="41" t="s">
        <v>4</v>
      </c>
      <c r="I672" s="42" t="str">
        <f t="shared" ref="I672" si="3279">IF(AND($H670="",$H671=""),"",$H670-$H671)</f>
        <v/>
      </c>
      <c r="J672" s="41" t="s">
        <v>5</v>
      </c>
      <c r="K672" s="42" t="str">
        <f t="shared" ref="K672" si="3280">IF(AND($J670="",$J671=""),"",$J670-$J671)</f>
        <v/>
      </c>
      <c r="L672" s="43" t="s">
        <v>6</v>
      </c>
      <c r="M672" s="40" t="str">
        <f t="shared" ref="M672" si="3281">IF(AND($L670="",$L671=""),"",$L670-$L671)</f>
        <v/>
      </c>
      <c r="N672" s="80"/>
      <c r="O672" s="121"/>
      <c r="P672" s="78"/>
      <c r="Q672" s="58"/>
      <c r="R672" s="58"/>
      <c r="S672" s="68"/>
      <c r="U672" s="16"/>
      <c r="V672" s="16"/>
      <c r="W672" s="16"/>
      <c r="X672" s="16"/>
    </row>
    <row r="673" spans="1:24" ht="15" thickTop="1" thickBot="1" x14ac:dyDescent="0.2">
      <c r="A673" s="64"/>
      <c r="B673" s="98" t="s">
        <v>18</v>
      </c>
      <c r="C673" s="99"/>
      <c r="D673" s="99"/>
      <c r="E673" s="99"/>
      <c r="F673" s="99"/>
      <c r="G673" s="99"/>
      <c r="H673" s="99"/>
      <c r="I673" s="99"/>
      <c r="J673" s="99"/>
      <c r="K673" s="99"/>
      <c r="L673" s="99"/>
      <c r="M673" s="99"/>
      <c r="N673" s="99"/>
      <c r="O673" s="100"/>
      <c r="P673" s="44" t="str">
        <f t="shared" ref="P673" si="3282">IF(AND($P667="",$P670=""),"",SUM($P667:$P670))</f>
        <v/>
      </c>
      <c r="Q673" s="45" t="str">
        <f t="shared" ref="Q673" si="3283">IF(AND(Q667="",Q670=""),"",SUM(Q667:Q670))</f>
        <v/>
      </c>
      <c r="R673" s="45" t="str">
        <f t="shared" ref="R673" si="3284">IF(AND($R667="",$R670=""),"",SUM($R667:$R670))</f>
        <v/>
      </c>
      <c r="S673" s="46" t="str">
        <f t="shared" ref="S673" si="3285">IF(AND($P673="",$Q673="",$R673=""),"",SUM($P673:$R673))</f>
        <v/>
      </c>
      <c r="T673" s="50">
        <v>95</v>
      </c>
      <c r="U673" s="51" t="str">
        <f t="shared" ref="U673" si="3286">P673</f>
        <v/>
      </c>
      <c r="V673" s="51" t="str">
        <f t="shared" ref="V673" si="3287">Q673</f>
        <v/>
      </c>
      <c r="W673" s="51" t="str">
        <f t="shared" ref="W673" si="3288">R673</f>
        <v/>
      </c>
      <c r="X673" s="51" t="str">
        <f t="shared" ref="X673" si="3289">S673</f>
        <v/>
      </c>
    </row>
    <row r="674" spans="1:24" ht="14.25" thickBot="1" x14ac:dyDescent="0.2">
      <c r="A674" s="62" t="str" cm="1">
        <f t="array" aca="1" ref="A674" ca="1">IF($B674="","",IF(ISNUMBER(OFFSET(INDIRECT(ADDRESS(ROW(),COLUMN())),-7,0)),OFFSET(INDIRECT(ADDRESS(ROW(),COLUMN())),-7,0)+1,1))</f>
        <v/>
      </c>
      <c r="B674" s="88"/>
      <c r="C674" s="31"/>
      <c r="D674" s="20" t="s">
        <v>30</v>
      </c>
      <c r="E674" s="69" t="s">
        <v>29</v>
      </c>
      <c r="F674" s="21" t="s">
        <v>1</v>
      </c>
      <c r="G674" s="25"/>
      <c r="H674" s="54" t="str">
        <f t="shared" ref="H674" si="3290">IF($G674="","",IF($E674=1,ROUNDDOWN($G674*7.4/1000,0),ROUNDDOWN($G674*6/1000,0)))</f>
        <v/>
      </c>
      <c r="I674" s="55"/>
      <c r="J674" s="54" t="str">
        <f t="shared" ref="J674" si="3291">IF($G674="","",ROUNDDOWN($G674*2/1000,0))</f>
        <v/>
      </c>
      <c r="K674" s="55"/>
      <c r="L674" s="54" t="str">
        <f t="shared" ref="L674" si="3292">IF(G674="","",ROUNDDOWN($G674*2/1000,0))</f>
        <v/>
      </c>
      <c r="M674" s="123"/>
      <c r="N674" s="79" t="str">
        <f t="shared" ref="N674" si="3293">IF(AND($C674="",$C676=""),"",ABS($C674-$C676)+1)</f>
        <v/>
      </c>
      <c r="O674" s="81" t="str">
        <f t="shared" ref="O674" si="3294">REPLACE($O$7,1,2,"差１")</f>
        <v>差１</v>
      </c>
      <c r="P674" s="72" t="str">
        <f t="shared" ref="P674" si="3295">IF($I676="","",$I676*$N674)</f>
        <v/>
      </c>
      <c r="Q674" s="56" t="str">
        <f t="shared" ref="Q674" si="3296">IF($K676="","",$K676*$N674)</f>
        <v/>
      </c>
      <c r="R674" s="56" t="str">
        <f t="shared" ref="R674" si="3297">IF($M676="","",$M676*$N674)</f>
        <v/>
      </c>
      <c r="S674" s="67"/>
      <c r="U674" s="16"/>
      <c r="V674" s="16"/>
      <c r="W674" s="16"/>
      <c r="X674" s="16"/>
    </row>
    <row r="675" spans="1:24" ht="14.25" thickBot="1" x14ac:dyDescent="0.2">
      <c r="A675" s="63"/>
      <c r="B675" s="88"/>
      <c r="C675" s="75" t="s">
        <v>11</v>
      </c>
      <c r="D675" s="76"/>
      <c r="E675" s="70"/>
      <c r="F675" s="33" t="s">
        <v>2</v>
      </c>
      <c r="G675" s="26"/>
      <c r="H675" s="59" t="str">
        <f t="shared" ref="H675" si="3298">IF($G675="","",IF($E674=1,ROUNDDOWN($G675*7.4/1000,0),ROUNDDOWN($G675*6/1000,0)))</f>
        <v/>
      </c>
      <c r="I675" s="60"/>
      <c r="J675" s="59" t="str">
        <f t="shared" ref="J675" si="3299">IF(G675="","",ROUNDDOWN(G675*2/1000,0))</f>
        <v/>
      </c>
      <c r="K675" s="60"/>
      <c r="L675" s="59" t="str">
        <f t="shared" ref="L675" si="3300">IF($G675="","",ROUNDDOWN($G675*2/1000,0))</f>
        <v/>
      </c>
      <c r="M675" s="61"/>
      <c r="N675" s="80"/>
      <c r="O675" s="81"/>
      <c r="P675" s="73"/>
      <c r="Q675" s="57"/>
      <c r="R675" s="57"/>
      <c r="S675" s="67"/>
      <c r="U675" s="16"/>
      <c r="V675" s="16"/>
      <c r="W675" s="16"/>
      <c r="X675" s="16"/>
    </row>
    <row r="676" spans="1:24" ht="14.25" thickBot="1" x14ac:dyDescent="0.2">
      <c r="A676" s="63"/>
      <c r="B676" s="88"/>
      <c r="C676" s="34"/>
      <c r="D676" s="22" t="s">
        <v>30</v>
      </c>
      <c r="E676" s="71"/>
      <c r="F676" s="23" t="str">
        <f t="shared" ref="F676" si="3301">$O$9</f>
        <v>差１</v>
      </c>
      <c r="G676" s="7" t="str">
        <f t="shared" ref="G676" si="3302">IF(AND($G674="",$G675="",""),"",$G674-$G675)</f>
        <v/>
      </c>
      <c r="H676" s="8" t="s">
        <v>4</v>
      </c>
      <c r="I676" s="9" t="str">
        <f t="shared" ref="I676" si="3303">IF(AND($H674="",$H675=""),"",$H674-$H675)</f>
        <v/>
      </c>
      <c r="J676" s="8" t="s">
        <v>5</v>
      </c>
      <c r="K676" s="9" t="str">
        <f t="shared" ref="K676" si="3304">IF(AND($J674="",$J675=""),"",$J674-$J675)</f>
        <v/>
      </c>
      <c r="L676" s="10" t="s">
        <v>6</v>
      </c>
      <c r="M676" s="7" t="str">
        <f t="shared" ref="M676" si="3305">IF(AND($L674="",$L675=""),"",$L674-$L675)</f>
        <v/>
      </c>
      <c r="N676" s="122"/>
      <c r="O676" s="81"/>
      <c r="P676" s="74"/>
      <c r="Q676" s="58"/>
      <c r="R676" s="58"/>
      <c r="S676" s="67"/>
      <c r="U676" s="16"/>
      <c r="V676" s="16"/>
      <c r="W676" s="16"/>
      <c r="X676" s="16"/>
    </row>
    <row r="677" spans="1:24" ht="14.25" thickBot="1" x14ac:dyDescent="0.2">
      <c r="A677" s="63"/>
      <c r="B677" s="89"/>
      <c r="C677" s="31"/>
      <c r="D677" s="20" t="s">
        <v>30</v>
      </c>
      <c r="E677" s="69"/>
      <c r="F677" s="24" t="s">
        <v>1</v>
      </c>
      <c r="G677" s="26"/>
      <c r="H677" s="117" t="str">
        <f t="shared" ref="H677" si="3306">IF($G677="","",IF($E677=1,ROUNDDOWN($G677*7.4/1000,0),ROUNDDOWN($G677*6/1000,0)))</f>
        <v/>
      </c>
      <c r="I677" s="118"/>
      <c r="J677" s="117" t="str">
        <f t="shared" ref="J677:J678" si="3307">IF($G677="","",ROUNDDOWN($G677*2/1000,0))</f>
        <v/>
      </c>
      <c r="K677" s="118"/>
      <c r="L677" s="117" t="str">
        <f t="shared" ref="L677:L678" si="3308">IF($G677="","",ROUNDDOWN($G677*2/1000,0))</f>
        <v/>
      </c>
      <c r="M677" s="119"/>
      <c r="N677" s="79" t="str">
        <f t="shared" ref="N677" si="3309">IF(AND($C677="",$C679=""),"",ABS($C677-$C679)+1)</f>
        <v/>
      </c>
      <c r="O677" s="120" t="str">
        <f t="shared" ref="O677" si="3310">REPLACE($O$7,1,2,"差２")</f>
        <v>差２</v>
      </c>
      <c r="P677" s="77" t="str">
        <f>IF($I679="","",$I679*$N677)</f>
        <v/>
      </c>
      <c r="Q677" s="56" t="str">
        <f>IF($K679="","",$K679*$N677)</f>
        <v/>
      </c>
      <c r="R677" s="56" t="str">
        <f>IF($M679="","",$M679*$N677)</f>
        <v/>
      </c>
      <c r="S677" s="67"/>
      <c r="U677" s="16"/>
      <c r="V677" s="16"/>
      <c r="W677" s="16"/>
      <c r="X677" s="16"/>
    </row>
    <row r="678" spans="1:24" ht="14.25" thickBot="1" x14ac:dyDescent="0.2">
      <c r="A678" s="63"/>
      <c r="B678" s="90"/>
      <c r="C678" s="75" t="s">
        <v>11</v>
      </c>
      <c r="D678" s="76"/>
      <c r="E678" s="70"/>
      <c r="F678" s="33" t="s">
        <v>2</v>
      </c>
      <c r="G678" s="26"/>
      <c r="H678" s="59" t="str">
        <f t="shared" ref="H678" si="3311">IF($G677="","",IF($E677=1,ROUNDDOWN($G678*7.4/1000,0),ROUNDDOWN($G678*6/1000,0)))</f>
        <v/>
      </c>
      <c r="I678" s="60"/>
      <c r="J678" s="59" t="str">
        <f t="shared" si="3307"/>
        <v/>
      </c>
      <c r="K678" s="60"/>
      <c r="L678" s="59" t="str">
        <f t="shared" si="3308"/>
        <v/>
      </c>
      <c r="M678" s="61"/>
      <c r="N678" s="80"/>
      <c r="O678" s="120"/>
      <c r="P678" s="78"/>
      <c r="Q678" s="57"/>
      <c r="R678" s="57"/>
      <c r="S678" s="67"/>
      <c r="U678" s="16"/>
      <c r="V678" s="16"/>
      <c r="W678" s="16"/>
      <c r="X678" s="16"/>
    </row>
    <row r="679" spans="1:24" ht="14.25" thickBot="1" x14ac:dyDescent="0.2">
      <c r="A679" s="63"/>
      <c r="B679" s="90"/>
      <c r="C679" s="37"/>
      <c r="D679" s="38" t="s">
        <v>30</v>
      </c>
      <c r="E679" s="71"/>
      <c r="F679" s="39" t="str">
        <f t="shared" ref="F679" si="3312">$O$12</f>
        <v>差２</v>
      </c>
      <c r="G679" s="40" t="str">
        <f t="shared" ref="G679" si="3313">IF(AND($G677="",$G678=""),"",$G677-$G678)</f>
        <v/>
      </c>
      <c r="H679" s="41" t="s">
        <v>4</v>
      </c>
      <c r="I679" s="42" t="str">
        <f t="shared" ref="I679" si="3314">IF(AND($H677="",$H678=""),"",$H677-$H678)</f>
        <v/>
      </c>
      <c r="J679" s="41" t="s">
        <v>5</v>
      </c>
      <c r="K679" s="42" t="str">
        <f t="shared" ref="K679" si="3315">IF(AND($J677="",$J678=""),"",$J677-$J678)</f>
        <v/>
      </c>
      <c r="L679" s="43" t="s">
        <v>6</v>
      </c>
      <c r="M679" s="40" t="str">
        <f t="shared" ref="M679" si="3316">IF(AND($L677="",$L678=""),"",$L677-$L678)</f>
        <v/>
      </c>
      <c r="N679" s="80"/>
      <c r="O679" s="121"/>
      <c r="P679" s="78"/>
      <c r="Q679" s="58"/>
      <c r="R679" s="58"/>
      <c r="S679" s="68"/>
      <c r="U679" s="16"/>
      <c r="V679" s="16"/>
      <c r="W679" s="16"/>
      <c r="X679" s="16"/>
    </row>
    <row r="680" spans="1:24" ht="15" thickTop="1" thickBot="1" x14ac:dyDescent="0.2">
      <c r="A680" s="64"/>
      <c r="B680" s="98" t="s">
        <v>18</v>
      </c>
      <c r="C680" s="99"/>
      <c r="D680" s="99"/>
      <c r="E680" s="99"/>
      <c r="F680" s="99"/>
      <c r="G680" s="99"/>
      <c r="H680" s="99"/>
      <c r="I680" s="99"/>
      <c r="J680" s="99"/>
      <c r="K680" s="99"/>
      <c r="L680" s="99"/>
      <c r="M680" s="99"/>
      <c r="N680" s="99"/>
      <c r="O680" s="100"/>
      <c r="P680" s="44" t="str">
        <f t="shared" ref="P680" si="3317">IF(AND($P674="",$P677=""),"",SUM($P674:$P677))</f>
        <v/>
      </c>
      <c r="Q680" s="45" t="str">
        <f t="shared" ref="Q680" si="3318">IF(AND(Q674="",Q677=""),"",SUM(Q674:Q677))</f>
        <v/>
      </c>
      <c r="R680" s="45" t="str">
        <f t="shared" ref="R680" si="3319">IF(AND($R674="",$R677=""),"",SUM($R674:$R677))</f>
        <v/>
      </c>
      <c r="S680" s="46" t="str">
        <f t="shared" ref="S680" si="3320">IF(AND($P680="",$Q680="",$R680=""),"",SUM($P680:$R680))</f>
        <v/>
      </c>
      <c r="T680" s="50">
        <v>96</v>
      </c>
      <c r="U680" s="51" t="str">
        <f t="shared" ref="U680" si="3321">P680</f>
        <v/>
      </c>
      <c r="V680" s="51" t="str">
        <f t="shared" ref="V680" si="3322">Q680</f>
        <v/>
      </c>
      <c r="W680" s="51" t="str">
        <f t="shared" ref="W680" si="3323">R680</f>
        <v/>
      </c>
      <c r="X680" s="51" t="str">
        <f t="shared" ref="X680" si="3324">S680</f>
        <v/>
      </c>
    </row>
    <row r="681" spans="1:24" ht="14.25" thickBot="1" x14ac:dyDescent="0.2">
      <c r="A681" s="62" t="str" cm="1">
        <f t="array" aca="1" ref="A681" ca="1">IF($B681="","",IF(ISNUMBER(OFFSET(INDIRECT(ADDRESS(ROW(),COLUMN())),-7,0)),OFFSET(INDIRECT(ADDRESS(ROW(),COLUMN())),-7,0)+1,1))</f>
        <v/>
      </c>
      <c r="B681" s="88"/>
      <c r="C681" s="31"/>
      <c r="D681" s="20" t="s">
        <v>30</v>
      </c>
      <c r="E681" s="69" t="s">
        <v>29</v>
      </c>
      <c r="F681" s="21" t="s">
        <v>1</v>
      </c>
      <c r="G681" s="25"/>
      <c r="H681" s="54" t="str">
        <f t="shared" ref="H681" si="3325">IF($G681="","",IF($E681=1,ROUNDDOWN($G681*7.4/1000,0),ROUNDDOWN($G681*6/1000,0)))</f>
        <v/>
      </c>
      <c r="I681" s="55"/>
      <c r="J681" s="54" t="str">
        <f t="shared" ref="J681" si="3326">IF($G681="","",ROUNDDOWN($G681*2/1000,0))</f>
        <v/>
      </c>
      <c r="K681" s="55"/>
      <c r="L681" s="54" t="str">
        <f t="shared" ref="L681" si="3327">IF(G681="","",ROUNDDOWN($G681*2/1000,0))</f>
        <v/>
      </c>
      <c r="M681" s="123"/>
      <c r="N681" s="79" t="str">
        <f t="shared" ref="N681" si="3328">IF(AND($C681="",$C683=""),"",ABS($C681-$C683)+1)</f>
        <v/>
      </c>
      <c r="O681" s="81" t="str">
        <f t="shared" ref="O681" si="3329">REPLACE($O$7,1,2,"差１")</f>
        <v>差１</v>
      </c>
      <c r="P681" s="72" t="str">
        <f t="shared" ref="P681" si="3330">IF($I683="","",$I683*$N681)</f>
        <v/>
      </c>
      <c r="Q681" s="56" t="str">
        <f t="shared" ref="Q681" si="3331">IF($K683="","",$K683*$N681)</f>
        <v/>
      </c>
      <c r="R681" s="56" t="str">
        <f t="shared" ref="R681" si="3332">IF($M683="","",$M683*$N681)</f>
        <v/>
      </c>
      <c r="S681" s="67"/>
      <c r="U681" s="16"/>
      <c r="V681" s="16"/>
      <c r="W681" s="16"/>
      <c r="X681" s="16"/>
    </row>
    <row r="682" spans="1:24" ht="14.25" thickBot="1" x14ac:dyDescent="0.2">
      <c r="A682" s="63"/>
      <c r="B682" s="88"/>
      <c r="C682" s="75" t="s">
        <v>11</v>
      </c>
      <c r="D682" s="76"/>
      <c r="E682" s="70"/>
      <c r="F682" s="33" t="s">
        <v>2</v>
      </c>
      <c r="G682" s="26"/>
      <c r="H682" s="59" t="str">
        <f t="shared" ref="H682" si="3333">IF($G682="","",IF($E681=1,ROUNDDOWN($G682*7.4/1000,0),ROUNDDOWN($G682*6/1000,0)))</f>
        <v/>
      </c>
      <c r="I682" s="60"/>
      <c r="J682" s="59" t="str">
        <f t="shared" ref="J682" si="3334">IF(G682="","",ROUNDDOWN(G682*2/1000,0))</f>
        <v/>
      </c>
      <c r="K682" s="60"/>
      <c r="L682" s="59" t="str">
        <f t="shared" ref="L682" si="3335">IF($G682="","",ROUNDDOWN($G682*2/1000,0))</f>
        <v/>
      </c>
      <c r="M682" s="61"/>
      <c r="N682" s="80"/>
      <c r="O682" s="81"/>
      <c r="P682" s="73"/>
      <c r="Q682" s="57"/>
      <c r="R682" s="57"/>
      <c r="S682" s="67"/>
      <c r="U682" s="16"/>
      <c r="V682" s="16"/>
      <c r="W682" s="16"/>
      <c r="X682" s="16"/>
    </row>
    <row r="683" spans="1:24" ht="14.25" thickBot="1" x14ac:dyDescent="0.2">
      <c r="A683" s="63"/>
      <c r="B683" s="88"/>
      <c r="C683" s="34"/>
      <c r="D683" s="22" t="s">
        <v>30</v>
      </c>
      <c r="E683" s="71"/>
      <c r="F683" s="23" t="str">
        <f t="shared" ref="F683" si="3336">$O$9</f>
        <v>差１</v>
      </c>
      <c r="G683" s="7" t="str">
        <f t="shared" ref="G683" si="3337">IF(AND($G681="",$G682="",""),"",$G681-$G682)</f>
        <v/>
      </c>
      <c r="H683" s="8" t="s">
        <v>4</v>
      </c>
      <c r="I683" s="9" t="str">
        <f t="shared" ref="I683" si="3338">IF(AND($H681="",$H682=""),"",$H681-$H682)</f>
        <v/>
      </c>
      <c r="J683" s="8" t="s">
        <v>5</v>
      </c>
      <c r="K683" s="9" t="str">
        <f t="shared" ref="K683" si="3339">IF(AND($J681="",$J682=""),"",$J681-$J682)</f>
        <v/>
      </c>
      <c r="L683" s="10" t="s">
        <v>6</v>
      </c>
      <c r="M683" s="7" t="str">
        <f t="shared" ref="M683" si="3340">IF(AND($L681="",$L682=""),"",$L681-$L682)</f>
        <v/>
      </c>
      <c r="N683" s="122"/>
      <c r="O683" s="81"/>
      <c r="P683" s="74"/>
      <c r="Q683" s="58"/>
      <c r="R683" s="58"/>
      <c r="S683" s="67"/>
      <c r="U683" s="16"/>
      <c r="V683" s="16"/>
      <c r="W683" s="16"/>
      <c r="X683" s="16"/>
    </row>
    <row r="684" spans="1:24" ht="14.25" thickBot="1" x14ac:dyDescent="0.2">
      <c r="A684" s="63"/>
      <c r="B684" s="89"/>
      <c r="C684" s="31"/>
      <c r="D684" s="20" t="s">
        <v>30</v>
      </c>
      <c r="E684" s="69"/>
      <c r="F684" s="24" t="s">
        <v>1</v>
      </c>
      <c r="G684" s="26"/>
      <c r="H684" s="117" t="str">
        <f t="shared" ref="H684" si="3341">IF($G684="","",IF($E684=1,ROUNDDOWN($G684*7.4/1000,0),ROUNDDOWN($G684*6/1000,0)))</f>
        <v/>
      </c>
      <c r="I684" s="118"/>
      <c r="J684" s="117" t="str">
        <f t="shared" ref="J684:J685" si="3342">IF($G684="","",ROUNDDOWN($G684*2/1000,0))</f>
        <v/>
      </c>
      <c r="K684" s="118"/>
      <c r="L684" s="117" t="str">
        <f t="shared" ref="L684:L685" si="3343">IF($G684="","",ROUNDDOWN($G684*2/1000,0))</f>
        <v/>
      </c>
      <c r="M684" s="119"/>
      <c r="N684" s="79" t="str">
        <f t="shared" ref="N684" si="3344">IF(AND($C684="",$C686=""),"",ABS($C684-$C686)+1)</f>
        <v/>
      </c>
      <c r="O684" s="120" t="str">
        <f t="shared" ref="O684" si="3345">REPLACE($O$7,1,2,"差２")</f>
        <v>差２</v>
      </c>
      <c r="P684" s="77" t="str">
        <f>IF($I686="","",$I686*$N684)</f>
        <v/>
      </c>
      <c r="Q684" s="56" t="str">
        <f>IF($K686="","",$K686*$N684)</f>
        <v/>
      </c>
      <c r="R684" s="56" t="str">
        <f>IF($M686="","",$M686*$N684)</f>
        <v/>
      </c>
      <c r="S684" s="67"/>
      <c r="U684" s="16"/>
      <c r="V684" s="16"/>
      <c r="W684" s="16"/>
      <c r="X684" s="16"/>
    </row>
    <row r="685" spans="1:24" ht="14.25" thickBot="1" x14ac:dyDescent="0.2">
      <c r="A685" s="63"/>
      <c r="B685" s="90"/>
      <c r="C685" s="75" t="s">
        <v>11</v>
      </c>
      <c r="D685" s="76"/>
      <c r="E685" s="70"/>
      <c r="F685" s="33" t="s">
        <v>2</v>
      </c>
      <c r="G685" s="26"/>
      <c r="H685" s="59" t="str">
        <f t="shared" ref="H685" si="3346">IF($G684="","",IF($E684=1,ROUNDDOWN($G685*7.4/1000,0),ROUNDDOWN($G685*6/1000,0)))</f>
        <v/>
      </c>
      <c r="I685" s="60"/>
      <c r="J685" s="59" t="str">
        <f t="shared" si="3342"/>
        <v/>
      </c>
      <c r="K685" s="60"/>
      <c r="L685" s="59" t="str">
        <f t="shared" si="3343"/>
        <v/>
      </c>
      <c r="M685" s="61"/>
      <c r="N685" s="80"/>
      <c r="O685" s="120"/>
      <c r="P685" s="78"/>
      <c r="Q685" s="57"/>
      <c r="R685" s="57"/>
      <c r="S685" s="67"/>
      <c r="U685" s="16"/>
      <c r="V685" s="16"/>
      <c r="W685" s="16"/>
      <c r="X685" s="16"/>
    </row>
    <row r="686" spans="1:24" ht="14.25" thickBot="1" x14ac:dyDescent="0.2">
      <c r="A686" s="63"/>
      <c r="B686" s="90"/>
      <c r="C686" s="37"/>
      <c r="D686" s="38" t="s">
        <v>30</v>
      </c>
      <c r="E686" s="71"/>
      <c r="F686" s="39" t="str">
        <f t="shared" ref="F686" si="3347">$O$12</f>
        <v>差２</v>
      </c>
      <c r="G686" s="40" t="str">
        <f t="shared" ref="G686" si="3348">IF(AND($G684="",$G685=""),"",$G684-$G685)</f>
        <v/>
      </c>
      <c r="H686" s="41" t="s">
        <v>4</v>
      </c>
      <c r="I686" s="42" t="str">
        <f t="shared" ref="I686" si="3349">IF(AND($H684="",$H685=""),"",$H684-$H685)</f>
        <v/>
      </c>
      <c r="J686" s="41" t="s">
        <v>5</v>
      </c>
      <c r="K686" s="42" t="str">
        <f t="shared" ref="K686" si="3350">IF(AND($J684="",$J685=""),"",$J684-$J685)</f>
        <v/>
      </c>
      <c r="L686" s="43" t="s">
        <v>6</v>
      </c>
      <c r="M686" s="40" t="str">
        <f t="shared" ref="M686" si="3351">IF(AND($L684="",$L685=""),"",$L684-$L685)</f>
        <v/>
      </c>
      <c r="N686" s="80"/>
      <c r="O686" s="121"/>
      <c r="P686" s="78"/>
      <c r="Q686" s="58"/>
      <c r="R686" s="58"/>
      <c r="S686" s="68"/>
      <c r="U686" s="16"/>
      <c r="V686" s="16"/>
      <c r="W686" s="16"/>
      <c r="X686" s="16"/>
    </row>
    <row r="687" spans="1:24" ht="15" thickTop="1" thickBot="1" x14ac:dyDescent="0.2">
      <c r="A687" s="64"/>
      <c r="B687" s="98" t="s">
        <v>18</v>
      </c>
      <c r="C687" s="99"/>
      <c r="D687" s="99"/>
      <c r="E687" s="99"/>
      <c r="F687" s="99"/>
      <c r="G687" s="99"/>
      <c r="H687" s="99"/>
      <c r="I687" s="99"/>
      <c r="J687" s="99"/>
      <c r="K687" s="99"/>
      <c r="L687" s="99"/>
      <c r="M687" s="99"/>
      <c r="N687" s="99"/>
      <c r="O687" s="100"/>
      <c r="P687" s="44" t="str">
        <f t="shared" ref="P687" si="3352">IF(AND($P681="",$P684=""),"",SUM($P681:$P684))</f>
        <v/>
      </c>
      <c r="Q687" s="45" t="str">
        <f t="shared" ref="Q687" si="3353">IF(AND(Q681="",Q684=""),"",SUM(Q681:Q684))</f>
        <v/>
      </c>
      <c r="R687" s="45" t="str">
        <f t="shared" ref="R687" si="3354">IF(AND($R681="",$R684=""),"",SUM($R681:$R684))</f>
        <v/>
      </c>
      <c r="S687" s="46" t="str">
        <f t="shared" ref="S687" si="3355">IF(AND($P687="",$Q687="",$R687=""),"",SUM($P687:$R687))</f>
        <v/>
      </c>
      <c r="T687" s="50">
        <v>97</v>
      </c>
      <c r="U687" s="51" t="str">
        <f t="shared" ref="U687" si="3356">P687</f>
        <v/>
      </c>
      <c r="V687" s="51" t="str">
        <f t="shared" ref="V687" si="3357">Q687</f>
        <v/>
      </c>
      <c r="W687" s="51" t="str">
        <f t="shared" ref="W687" si="3358">R687</f>
        <v/>
      </c>
      <c r="X687" s="51" t="str">
        <f t="shared" ref="X687" si="3359">S687</f>
        <v/>
      </c>
    </row>
    <row r="688" spans="1:24" ht="14.25" thickBot="1" x14ac:dyDescent="0.2">
      <c r="A688" s="62" t="str" cm="1">
        <f t="array" aca="1" ref="A688" ca="1">IF($B688="","",IF(ISNUMBER(OFFSET(INDIRECT(ADDRESS(ROW(),COLUMN())),-7,0)),OFFSET(INDIRECT(ADDRESS(ROW(),COLUMN())),-7,0)+1,1))</f>
        <v/>
      </c>
      <c r="B688" s="88"/>
      <c r="C688" s="31"/>
      <c r="D688" s="20" t="s">
        <v>30</v>
      </c>
      <c r="E688" s="69" t="s">
        <v>29</v>
      </c>
      <c r="F688" s="21" t="s">
        <v>1</v>
      </c>
      <c r="G688" s="25"/>
      <c r="H688" s="54" t="str">
        <f t="shared" ref="H688" si="3360">IF($G688="","",IF($E688=1,ROUNDDOWN($G688*7.4/1000,0),ROUNDDOWN($G688*6/1000,0)))</f>
        <v/>
      </c>
      <c r="I688" s="55"/>
      <c r="J688" s="54" t="str">
        <f t="shared" ref="J688" si="3361">IF($G688="","",ROUNDDOWN($G688*2/1000,0))</f>
        <v/>
      </c>
      <c r="K688" s="55"/>
      <c r="L688" s="54" t="str">
        <f t="shared" ref="L688" si="3362">IF(G688="","",ROUNDDOWN($G688*2/1000,0))</f>
        <v/>
      </c>
      <c r="M688" s="123"/>
      <c r="N688" s="79" t="str">
        <f t="shared" ref="N688" si="3363">IF(AND($C688="",$C690=""),"",ABS($C688-$C690)+1)</f>
        <v/>
      </c>
      <c r="O688" s="81" t="str">
        <f t="shared" ref="O688" si="3364">REPLACE($O$7,1,2,"差１")</f>
        <v>差１</v>
      </c>
      <c r="P688" s="72" t="str">
        <f t="shared" ref="P688" si="3365">IF($I690="","",$I690*$N688)</f>
        <v/>
      </c>
      <c r="Q688" s="56" t="str">
        <f t="shared" ref="Q688" si="3366">IF($K690="","",$K690*$N688)</f>
        <v/>
      </c>
      <c r="R688" s="56" t="str">
        <f t="shared" ref="R688" si="3367">IF($M690="","",$M690*$N688)</f>
        <v/>
      </c>
      <c r="S688" s="67"/>
      <c r="U688" s="16"/>
      <c r="V688" s="16"/>
      <c r="W688" s="16"/>
      <c r="X688" s="16"/>
    </row>
    <row r="689" spans="1:24" ht="14.25" thickBot="1" x14ac:dyDescent="0.2">
      <c r="A689" s="63"/>
      <c r="B689" s="88"/>
      <c r="C689" s="75" t="s">
        <v>11</v>
      </c>
      <c r="D689" s="76"/>
      <c r="E689" s="70"/>
      <c r="F689" s="33" t="s">
        <v>2</v>
      </c>
      <c r="G689" s="26"/>
      <c r="H689" s="59" t="str">
        <f t="shared" ref="H689" si="3368">IF($G689="","",IF($E688=1,ROUNDDOWN($G689*7.4/1000,0),ROUNDDOWN($G689*6/1000,0)))</f>
        <v/>
      </c>
      <c r="I689" s="60"/>
      <c r="J689" s="59" t="str">
        <f t="shared" ref="J689" si="3369">IF(G689="","",ROUNDDOWN(G689*2/1000,0))</f>
        <v/>
      </c>
      <c r="K689" s="60"/>
      <c r="L689" s="59" t="str">
        <f t="shared" ref="L689" si="3370">IF($G689="","",ROUNDDOWN($G689*2/1000,0))</f>
        <v/>
      </c>
      <c r="M689" s="61"/>
      <c r="N689" s="80"/>
      <c r="O689" s="81"/>
      <c r="P689" s="73"/>
      <c r="Q689" s="57"/>
      <c r="R689" s="57"/>
      <c r="S689" s="67"/>
      <c r="U689" s="16"/>
      <c r="V689" s="16"/>
      <c r="W689" s="16"/>
      <c r="X689" s="16"/>
    </row>
    <row r="690" spans="1:24" ht="14.25" thickBot="1" x14ac:dyDescent="0.2">
      <c r="A690" s="63"/>
      <c r="B690" s="88"/>
      <c r="C690" s="34"/>
      <c r="D690" s="22" t="s">
        <v>30</v>
      </c>
      <c r="E690" s="71"/>
      <c r="F690" s="23" t="str">
        <f t="shared" ref="F690" si="3371">$O$9</f>
        <v>差１</v>
      </c>
      <c r="G690" s="7" t="str">
        <f t="shared" ref="G690" si="3372">IF(AND($G688="",$G689="",""),"",$G688-$G689)</f>
        <v/>
      </c>
      <c r="H690" s="8" t="s">
        <v>4</v>
      </c>
      <c r="I690" s="9" t="str">
        <f t="shared" ref="I690" si="3373">IF(AND($H688="",$H689=""),"",$H688-$H689)</f>
        <v/>
      </c>
      <c r="J690" s="8" t="s">
        <v>5</v>
      </c>
      <c r="K690" s="9" t="str">
        <f t="shared" ref="K690" si="3374">IF(AND($J688="",$J689=""),"",$J688-$J689)</f>
        <v/>
      </c>
      <c r="L690" s="10" t="s">
        <v>6</v>
      </c>
      <c r="M690" s="7" t="str">
        <f t="shared" ref="M690" si="3375">IF(AND($L688="",$L689=""),"",$L688-$L689)</f>
        <v/>
      </c>
      <c r="N690" s="122"/>
      <c r="O690" s="81"/>
      <c r="P690" s="74"/>
      <c r="Q690" s="58"/>
      <c r="R690" s="58"/>
      <c r="S690" s="67"/>
      <c r="U690" s="16"/>
      <c r="V690" s="16"/>
      <c r="W690" s="16"/>
      <c r="X690" s="16"/>
    </row>
    <row r="691" spans="1:24" ht="14.25" thickBot="1" x14ac:dyDescent="0.2">
      <c r="A691" s="63"/>
      <c r="B691" s="89"/>
      <c r="C691" s="31"/>
      <c r="D691" s="20" t="s">
        <v>30</v>
      </c>
      <c r="E691" s="69"/>
      <c r="F691" s="24" t="s">
        <v>1</v>
      </c>
      <c r="G691" s="26"/>
      <c r="H691" s="117" t="str">
        <f t="shared" ref="H691" si="3376">IF($G691="","",IF($E691=1,ROUNDDOWN($G691*7.4/1000,0),ROUNDDOWN($G691*6/1000,0)))</f>
        <v/>
      </c>
      <c r="I691" s="118"/>
      <c r="J691" s="117" t="str">
        <f t="shared" ref="J691:J692" si="3377">IF($G691="","",ROUNDDOWN($G691*2/1000,0))</f>
        <v/>
      </c>
      <c r="K691" s="118"/>
      <c r="L691" s="117" t="str">
        <f t="shared" ref="L691:L692" si="3378">IF($G691="","",ROUNDDOWN($G691*2/1000,0))</f>
        <v/>
      </c>
      <c r="M691" s="119"/>
      <c r="N691" s="79" t="str">
        <f t="shared" ref="N691" si="3379">IF(AND($C691="",$C693=""),"",ABS($C691-$C693)+1)</f>
        <v/>
      </c>
      <c r="O691" s="120" t="str">
        <f t="shared" ref="O691" si="3380">REPLACE($O$7,1,2,"差２")</f>
        <v>差２</v>
      </c>
      <c r="P691" s="77" t="str">
        <f>IF($I693="","",$I693*$N691)</f>
        <v/>
      </c>
      <c r="Q691" s="56" t="str">
        <f>IF($K693="","",$K693*$N691)</f>
        <v/>
      </c>
      <c r="R691" s="56" t="str">
        <f>IF($M693="","",$M693*$N691)</f>
        <v/>
      </c>
      <c r="S691" s="67"/>
      <c r="U691" s="16"/>
      <c r="V691" s="16"/>
      <c r="W691" s="16"/>
      <c r="X691" s="16"/>
    </row>
    <row r="692" spans="1:24" ht="14.25" thickBot="1" x14ac:dyDescent="0.2">
      <c r="A692" s="63"/>
      <c r="B692" s="90"/>
      <c r="C692" s="75" t="s">
        <v>11</v>
      </c>
      <c r="D692" s="76"/>
      <c r="E692" s="70"/>
      <c r="F692" s="33" t="s">
        <v>2</v>
      </c>
      <c r="G692" s="26"/>
      <c r="H692" s="59" t="str">
        <f t="shared" ref="H692" si="3381">IF($G691="","",IF($E691=1,ROUNDDOWN($G692*7.4/1000,0),ROUNDDOWN($G692*6/1000,0)))</f>
        <v/>
      </c>
      <c r="I692" s="60"/>
      <c r="J692" s="59" t="str">
        <f t="shared" si="3377"/>
        <v/>
      </c>
      <c r="K692" s="60"/>
      <c r="L692" s="59" t="str">
        <f t="shared" si="3378"/>
        <v/>
      </c>
      <c r="M692" s="61"/>
      <c r="N692" s="80"/>
      <c r="O692" s="120"/>
      <c r="P692" s="78"/>
      <c r="Q692" s="57"/>
      <c r="R692" s="57"/>
      <c r="S692" s="67"/>
      <c r="U692" s="16"/>
      <c r="V692" s="16"/>
      <c r="W692" s="16"/>
      <c r="X692" s="16"/>
    </row>
    <row r="693" spans="1:24" ht="14.25" thickBot="1" x14ac:dyDescent="0.2">
      <c r="A693" s="63"/>
      <c r="B693" s="90"/>
      <c r="C693" s="37"/>
      <c r="D693" s="38" t="s">
        <v>30</v>
      </c>
      <c r="E693" s="71"/>
      <c r="F693" s="39" t="str">
        <f t="shared" ref="F693" si="3382">$O$12</f>
        <v>差２</v>
      </c>
      <c r="G693" s="40" t="str">
        <f t="shared" ref="G693" si="3383">IF(AND($G691="",$G692=""),"",$G691-$G692)</f>
        <v/>
      </c>
      <c r="H693" s="41" t="s">
        <v>4</v>
      </c>
      <c r="I693" s="42" t="str">
        <f t="shared" ref="I693" si="3384">IF(AND($H691="",$H692=""),"",$H691-$H692)</f>
        <v/>
      </c>
      <c r="J693" s="41" t="s">
        <v>5</v>
      </c>
      <c r="K693" s="42" t="str">
        <f t="shared" ref="K693" si="3385">IF(AND($J691="",$J692=""),"",$J691-$J692)</f>
        <v/>
      </c>
      <c r="L693" s="43" t="s">
        <v>6</v>
      </c>
      <c r="M693" s="40" t="str">
        <f t="shared" ref="M693" si="3386">IF(AND($L691="",$L692=""),"",$L691-$L692)</f>
        <v/>
      </c>
      <c r="N693" s="80"/>
      <c r="O693" s="121"/>
      <c r="P693" s="78"/>
      <c r="Q693" s="58"/>
      <c r="R693" s="58"/>
      <c r="S693" s="68"/>
      <c r="U693" s="16"/>
      <c r="V693" s="16"/>
      <c r="W693" s="16"/>
      <c r="X693" s="16"/>
    </row>
    <row r="694" spans="1:24" ht="15" thickTop="1" thickBot="1" x14ac:dyDescent="0.2">
      <c r="A694" s="64"/>
      <c r="B694" s="98" t="s">
        <v>18</v>
      </c>
      <c r="C694" s="99"/>
      <c r="D694" s="99"/>
      <c r="E694" s="99"/>
      <c r="F694" s="99"/>
      <c r="G694" s="99"/>
      <c r="H694" s="99"/>
      <c r="I694" s="99"/>
      <c r="J694" s="99"/>
      <c r="K694" s="99"/>
      <c r="L694" s="99"/>
      <c r="M694" s="99"/>
      <c r="N694" s="99"/>
      <c r="O694" s="100"/>
      <c r="P694" s="44" t="str">
        <f t="shared" ref="P694" si="3387">IF(AND($P688="",$P691=""),"",SUM($P688:$P691))</f>
        <v/>
      </c>
      <c r="Q694" s="45" t="str">
        <f t="shared" ref="Q694" si="3388">IF(AND(Q688="",Q691=""),"",SUM(Q688:Q691))</f>
        <v/>
      </c>
      <c r="R694" s="45" t="str">
        <f t="shared" ref="R694" si="3389">IF(AND($R688="",$R691=""),"",SUM($R688:$R691))</f>
        <v/>
      </c>
      <c r="S694" s="46" t="str">
        <f t="shared" ref="S694" si="3390">IF(AND($P694="",$Q694="",$R694=""),"",SUM($P694:$R694))</f>
        <v/>
      </c>
      <c r="T694" s="50">
        <v>98</v>
      </c>
      <c r="U694" s="51" t="str">
        <f t="shared" ref="U694" si="3391">P694</f>
        <v/>
      </c>
      <c r="V694" s="51" t="str">
        <f t="shared" ref="V694" si="3392">Q694</f>
        <v/>
      </c>
      <c r="W694" s="51" t="str">
        <f t="shared" ref="W694" si="3393">R694</f>
        <v/>
      </c>
      <c r="X694" s="51" t="str">
        <f t="shared" ref="X694" si="3394">S694</f>
        <v/>
      </c>
    </row>
    <row r="695" spans="1:24" ht="14.25" thickBot="1" x14ac:dyDescent="0.2">
      <c r="A695" s="62" t="str" cm="1">
        <f t="array" aca="1" ref="A695" ca="1">IF($B695="","",IF(ISNUMBER(OFFSET(INDIRECT(ADDRESS(ROW(),COLUMN())),-7,0)),OFFSET(INDIRECT(ADDRESS(ROW(),COLUMN())),-7,0)+1,1))</f>
        <v/>
      </c>
      <c r="B695" s="88"/>
      <c r="C695" s="31"/>
      <c r="D695" s="20" t="s">
        <v>30</v>
      </c>
      <c r="E695" s="69" t="s">
        <v>29</v>
      </c>
      <c r="F695" s="21" t="s">
        <v>1</v>
      </c>
      <c r="G695" s="25"/>
      <c r="H695" s="54" t="str">
        <f t="shared" ref="H695" si="3395">IF($G695="","",IF($E695=1,ROUNDDOWN($G695*7.4/1000,0),ROUNDDOWN($G695*6/1000,0)))</f>
        <v/>
      </c>
      <c r="I695" s="55"/>
      <c r="J695" s="54" t="str">
        <f t="shared" ref="J695" si="3396">IF($G695="","",ROUNDDOWN($G695*2/1000,0))</f>
        <v/>
      </c>
      <c r="K695" s="55"/>
      <c r="L695" s="54" t="str">
        <f t="shared" ref="L695" si="3397">IF(G695="","",ROUNDDOWN($G695*2/1000,0))</f>
        <v/>
      </c>
      <c r="M695" s="123"/>
      <c r="N695" s="79" t="str">
        <f t="shared" ref="N695" si="3398">IF(AND($C695="",$C697=""),"",ABS($C695-$C697)+1)</f>
        <v/>
      </c>
      <c r="O695" s="81" t="str">
        <f t="shared" ref="O695" si="3399">REPLACE($O$7,1,2,"差１")</f>
        <v>差１</v>
      </c>
      <c r="P695" s="72" t="str">
        <f t="shared" ref="P695" si="3400">IF($I697="","",$I697*$N695)</f>
        <v/>
      </c>
      <c r="Q695" s="56" t="str">
        <f t="shared" ref="Q695" si="3401">IF($K697="","",$K697*$N695)</f>
        <v/>
      </c>
      <c r="R695" s="56" t="str">
        <f t="shared" ref="R695" si="3402">IF($M697="","",$M697*$N695)</f>
        <v/>
      </c>
      <c r="S695" s="67"/>
      <c r="U695" s="16"/>
      <c r="V695" s="16"/>
      <c r="W695" s="16"/>
      <c r="X695" s="16"/>
    </row>
    <row r="696" spans="1:24" ht="14.25" thickBot="1" x14ac:dyDescent="0.2">
      <c r="A696" s="63"/>
      <c r="B696" s="88"/>
      <c r="C696" s="75" t="s">
        <v>11</v>
      </c>
      <c r="D696" s="76"/>
      <c r="E696" s="70"/>
      <c r="F696" s="33" t="s">
        <v>2</v>
      </c>
      <c r="G696" s="26"/>
      <c r="H696" s="59" t="str">
        <f t="shared" ref="H696" si="3403">IF($G696="","",IF($E695=1,ROUNDDOWN($G696*7.4/1000,0),ROUNDDOWN($G696*6/1000,0)))</f>
        <v/>
      </c>
      <c r="I696" s="60"/>
      <c r="J696" s="59" t="str">
        <f t="shared" ref="J696" si="3404">IF(G696="","",ROUNDDOWN(G696*2/1000,0))</f>
        <v/>
      </c>
      <c r="K696" s="60"/>
      <c r="L696" s="59" t="str">
        <f t="shared" ref="L696" si="3405">IF($G696="","",ROUNDDOWN($G696*2/1000,0))</f>
        <v/>
      </c>
      <c r="M696" s="61"/>
      <c r="N696" s="80"/>
      <c r="O696" s="81"/>
      <c r="P696" s="73"/>
      <c r="Q696" s="57"/>
      <c r="R696" s="57"/>
      <c r="S696" s="67"/>
      <c r="U696" s="16"/>
      <c r="V696" s="16"/>
      <c r="W696" s="16"/>
      <c r="X696" s="16"/>
    </row>
    <row r="697" spans="1:24" ht="14.25" thickBot="1" x14ac:dyDescent="0.2">
      <c r="A697" s="63"/>
      <c r="B697" s="88"/>
      <c r="C697" s="34"/>
      <c r="D697" s="22" t="s">
        <v>30</v>
      </c>
      <c r="E697" s="71"/>
      <c r="F697" s="23" t="str">
        <f t="shared" ref="F697" si="3406">$O$9</f>
        <v>差１</v>
      </c>
      <c r="G697" s="7" t="str">
        <f t="shared" ref="G697" si="3407">IF(AND($G695="",$G696="",""),"",$G695-$G696)</f>
        <v/>
      </c>
      <c r="H697" s="8" t="s">
        <v>4</v>
      </c>
      <c r="I697" s="9" t="str">
        <f t="shared" ref="I697" si="3408">IF(AND($H695="",$H696=""),"",$H695-$H696)</f>
        <v/>
      </c>
      <c r="J697" s="8" t="s">
        <v>5</v>
      </c>
      <c r="K697" s="9" t="str">
        <f t="shared" ref="K697" si="3409">IF(AND($J695="",$J696=""),"",$J695-$J696)</f>
        <v/>
      </c>
      <c r="L697" s="10" t="s">
        <v>6</v>
      </c>
      <c r="M697" s="7" t="str">
        <f t="shared" ref="M697" si="3410">IF(AND($L695="",$L696=""),"",$L695-$L696)</f>
        <v/>
      </c>
      <c r="N697" s="122"/>
      <c r="O697" s="81"/>
      <c r="P697" s="74"/>
      <c r="Q697" s="58"/>
      <c r="R697" s="58"/>
      <c r="S697" s="67"/>
      <c r="U697" s="16"/>
      <c r="V697" s="16"/>
      <c r="W697" s="16"/>
      <c r="X697" s="16"/>
    </row>
    <row r="698" spans="1:24" ht="14.25" thickBot="1" x14ac:dyDescent="0.2">
      <c r="A698" s="63"/>
      <c r="B698" s="89"/>
      <c r="C698" s="31"/>
      <c r="D698" s="20" t="s">
        <v>30</v>
      </c>
      <c r="E698" s="69"/>
      <c r="F698" s="24" t="s">
        <v>1</v>
      </c>
      <c r="G698" s="26"/>
      <c r="H698" s="117" t="str">
        <f t="shared" ref="H698" si="3411">IF($G698="","",IF($E698=1,ROUNDDOWN($G698*7.4/1000,0),ROUNDDOWN($G698*6/1000,0)))</f>
        <v/>
      </c>
      <c r="I698" s="118"/>
      <c r="J698" s="117" t="str">
        <f t="shared" ref="J698:J699" si="3412">IF($G698="","",ROUNDDOWN($G698*2/1000,0))</f>
        <v/>
      </c>
      <c r="K698" s="118"/>
      <c r="L698" s="117" t="str">
        <f t="shared" ref="L698:L699" si="3413">IF($G698="","",ROUNDDOWN($G698*2/1000,0))</f>
        <v/>
      </c>
      <c r="M698" s="119"/>
      <c r="N698" s="79" t="str">
        <f t="shared" ref="N698" si="3414">IF(AND($C698="",$C700=""),"",ABS($C698-$C700)+1)</f>
        <v/>
      </c>
      <c r="O698" s="120" t="str">
        <f t="shared" ref="O698" si="3415">REPLACE($O$7,1,2,"差２")</f>
        <v>差２</v>
      </c>
      <c r="P698" s="77" t="str">
        <f>IF($I700="","",$I700*$N698)</f>
        <v/>
      </c>
      <c r="Q698" s="56" t="str">
        <f>IF($K700="","",$K700*$N698)</f>
        <v/>
      </c>
      <c r="R698" s="56" t="str">
        <f>IF($M700="","",$M700*$N698)</f>
        <v/>
      </c>
      <c r="S698" s="67"/>
      <c r="U698" s="16"/>
      <c r="V698" s="16"/>
      <c r="W698" s="16"/>
      <c r="X698" s="16"/>
    </row>
    <row r="699" spans="1:24" ht="14.25" thickBot="1" x14ac:dyDescent="0.2">
      <c r="A699" s="63"/>
      <c r="B699" s="90"/>
      <c r="C699" s="75" t="s">
        <v>11</v>
      </c>
      <c r="D699" s="76"/>
      <c r="E699" s="70"/>
      <c r="F699" s="33" t="s">
        <v>2</v>
      </c>
      <c r="G699" s="26"/>
      <c r="H699" s="59" t="str">
        <f t="shared" ref="H699" si="3416">IF($G698="","",IF($E698=1,ROUNDDOWN($G699*7.4/1000,0),ROUNDDOWN($G699*6/1000,0)))</f>
        <v/>
      </c>
      <c r="I699" s="60"/>
      <c r="J699" s="59" t="str">
        <f t="shared" si="3412"/>
        <v/>
      </c>
      <c r="K699" s="60"/>
      <c r="L699" s="59" t="str">
        <f t="shared" si="3413"/>
        <v/>
      </c>
      <c r="M699" s="61"/>
      <c r="N699" s="80"/>
      <c r="O699" s="120"/>
      <c r="P699" s="78"/>
      <c r="Q699" s="57"/>
      <c r="R699" s="57"/>
      <c r="S699" s="67"/>
      <c r="U699" s="16"/>
      <c r="V699" s="16"/>
      <c r="W699" s="16"/>
      <c r="X699" s="16"/>
    </row>
    <row r="700" spans="1:24" ht="14.25" thickBot="1" x14ac:dyDescent="0.2">
      <c r="A700" s="63"/>
      <c r="B700" s="90"/>
      <c r="C700" s="37"/>
      <c r="D700" s="38" t="s">
        <v>30</v>
      </c>
      <c r="E700" s="71"/>
      <c r="F700" s="39" t="str">
        <f t="shared" ref="F700" si="3417">$O$12</f>
        <v>差２</v>
      </c>
      <c r="G700" s="40" t="str">
        <f t="shared" ref="G700" si="3418">IF(AND($G698="",$G699=""),"",$G698-$G699)</f>
        <v/>
      </c>
      <c r="H700" s="41" t="s">
        <v>4</v>
      </c>
      <c r="I700" s="42" t="str">
        <f t="shared" ref="I700" si="3419">IF(AND($H698="",$H699=""),"",$H698-$H699)</f>
        <v/>
      </c>
      <c r="J700" s="41" t="s">
        <v>5</v>
      </c>
      <c r="K700" s="42" t="str">
        <f t="shared" ref="K700" si="3420">IF(AND($J698="",$J699=""),"",$J698-$J699)</f>
        <v/>
      </c>
      <c r="L700" s="43" t="s">
        <v>6</v>
      </c>
      <c r="M700" s="40" t="str">
        <f t="shared" ref="M700" si="3421">IF(AND($L698="",$L699=""),"",$L698-$L699)</f>
        <v/>
      </c>
      <c r="N700" s="80"/>
      <c r="O700" s="121"/>
      <c r="P700" s="78"/>
      <c r="Q700" s="58"/>
      <c r="R700" s="58"/>
      <c r="S700" s="68"/>
      <c r="U700" s="16"/>
      <c r="V700" s="16"/>
      <c r="W700" s="16"/>
      <c r="X700" s="16"/>
    </row>
    <row r="701" spans="1:24" ht="15" thickTop="1" thickBot="1" x14ac:dyDescent="0.2">
      <c r="A701" s="64"/>
      <c r="B701" s="98" t="s">
        <v>18</v>
      </c>
      <c r="C701" s="99"/>
      <c r="D701" s="99"/>
      <c r="E701" s="99"/>
      <c r="F701" s="99"/>
      <c r="G701" s="99"/>
      <c r="H701" s="99"/>
      <c r="I701" s="99"/>
      <c r="J701" s="99"/>
      <c r="K701" s="99"/>
      <c r="L701" s="99"/>
      <c r="M701" s="99"/>
      <c r="N701" s="99"/>
      <c r="O701" s="100"/>
      <c r="P701" s="44" t="str">
        <f t="shared" ref="P701" si="3422">IF(AND($P695="",$P698=""),"",SUM($P695:$P698))</f>
        <v/>
      </c>
      <c r="Q701" s="45" t="str">
        <f>IF(AND(Q695="",Q698=""),"",SUM(Q695:Q698))</f>
        <v/>
      </c>
      <c r="R701" s="45" t="str">
        <f t="shared" ref="R701" si="3423">IF(AND($R695="",$R698=""),"",SUM($R695:$R698))</f>
        <v/>
      </c>
      <c r="S701" s="46" t="str">
        <f t="shared" ref="S701" si="3424">IF(AND($P701="",$Q701="",$R701=""),"",SUM($P701:$R701))</f>
        <v/>
      </c>
      <c r="T701" s="50">
        <v>99</v>
      </c>
      <c r="U701" s="51" t="str">
        <f t="shared" ref="U701" si="3425">P701</f>
        <v/>
      </c>
      <c r="V701" s="51" t="str">
        <f t="shared" ref="V701" si="3426">Q701</f>
        <v/>
      </c>
      <c r="W701" s="51" t="str">
        <f t="shared" ref="W701" si="3427">R701</f>
        <v/>
      </c>
      <c r="X701" s="51" t="str">
        <f t="shared" ref="X701" si="3428">S701</f>
        <v/>
      </c>
    </row>
    <row r="702" spans="1:24" ht="14.25" thickBot="1" x14ac:dyDescent="0.2">
      <c r="A702" s="62" t="str" cm="1">
        <f t="array" aca="1" ref="A702" ca="1">IF($B702="","",IF(ISNUMBER(OFFSET(INDIRECT(ADDRESS(ROW(),COLUMN())),-7,0)),OFFSET(INDIRECT(ADDRESS(ROW(),COLUMN())),-7,0)+1,1))</f>
        <v/>
      </c>
      <c r="B702" s="88"/>
      <c r="C702" s="31"/>
      <c r="D702" s="20" t="s">
        <v>30</v>
      </c>
      <c r="E702" s="69" t="s">
        <v>29</v>
      </c>
      <c r="F702" s="21" t="s">
        <v>1</v>
      </c>
      <c r="G702" s="25"/>
      <c r="H702" s="54" t="str">
        <f t="shared" ref="H702" si="3429">IF($G702="","",IF($E702=1,ROUNDDOWN($G702*7.4/1000,0),ROUNDDOWN($G702*6/1000,0)))</f>
        <v/>
      </c>
      <c r="I702" s="55"/>
      <c r="J702" s="54" t="str">
        <f t="shared" ref="J702" si="3430">IF($G702="","",ROUNDDOWN($G702*2/1000,0))</f>
        <v/>
      </c>
      <c r="K702" s="55"/>
      <c r="L702" s="54" t="str">
        <f t="shared" ref="L702" si="3431">IF(G702="","",ROUNDDOWN($G702*2/1000,0))</f>
        <v/>
      </c>
      <c r="M702" s="123"/>
      <c r="N702" s="79" t="str">
        <f t="shared" ref="N702" si="3432">IF(AND($C702="",$C704=""),"",ABS($C702-$C704)+1)</f>
        <v/>
      </c>
      <c r="O702" s="81" t="str">
        <f t="shared" ref="O702" si="3433">REPLACE($O$7,1,2,"差１")</f>
        <v>差１</v>
      </c>
      <c r="P702" s="72" t="str">
        <f t="shared" ref="P702" si="3434">IF($I704="","",$I704*$N702)</f>
        <v/>
      </c>
      <c r="Q702" s="56" t="str">
        <f t="shared" ref="Q702" si="3435">IF($K704="","",$K704*$N702)</f>
        <v/>
      </c>
      <c r="R702" s="56" t="str">
        <f t="shared" ref="R702" si="3436">IF($M704="","",$M704*$N702)</f>
        <v/>
      </c>
      <c r="S702" s="67"/>
      <c r="U702" s="16"/>
      <c r="V702" s="16"/>
      <c r="W702" s="16"/>
      <c r="X702" s="16"/>
    </row>
    <row r="703" spans="1:24" ht="14.25" thickBot="1" x14ac:dyDescent="0.2">
      <c r="A703" s="63"/>
      <c r="B703" s="88"/>
      <c r="C703" s="75" t="s">
        <v>11</v>
      </c>
      <c r="D703" s="76"/>
      <c r="E703" s="70"/>
      <c r="F703" s="33" t="s">
        <v>2</v>
      </c>
      <c r="G703" s="26"/>
      <c r="H703" s="59" t="str">
        <f t="shared" ref="H703" si="3437">IF($G703="","",IF($E702=1,ROUNDDOWN($G703*7.4/1000,0),ROUNDDOWN($G703*6/1000,0)))</f>
        <v/>
      </c>
      <c r="I703" s="60"/>
      <c r="J703" s="59" t="str">
        <f t="shared" ref="J703" si="3438">IF(G703="","",ROUNDDOWN(G703*2/1000,0))</f>
        <v/>
      </c>
      <c r="K703" s="60"/>
      <c r="L703" s="59" t="str">
        <f t="shared" ref="L703" si="3439">IF($G703="","",ROUNDDOWN($G703*2/1000,0))</f>
        <v/>
      </c>
      <c r="M703" s="61"/>
      <c r="N703" s="80"/>
      <c r="O703" s="81"/>
      <c r="P703" s="73"/>
      <c r="Q703" s="57"/>
      <c r="R703" s="57"/>
      <c r="S703" s="67"/>
      <c r="U703" s="16"/>
      <c r="V703" s="16"/>
      <c r="W703" s="16"/>
      <c r="X703" s="16"/>
    </row>
    <row r="704" spans="1:24" ht="14.25" thickBot="1" x14ac:dyDescent="0.2">
      <c r="A704" s="63"/>
      <c r="B704" s="88"/>
      <c r="C704" s="34"/>
      <c r="D704" s="22" t="s">
        <v>30</v>
      </c>
      <c r="E704" s="71"/>
      <c r="F704" s="23" t="str">
        <f t="shared" ref="F704" si="3440">$O$9</f>
        <v>差１</v>
      </c>
      <c r="G704" s="7" t="str">
        <f t="shared" ref="G704" si="3441">IF(AND($G702="",$G703="",""),"",$G702-$G703)</f>
        <v/>
      </c>
      <c r="H704" s="8" t="s">
        <v>4</v>
      </c>
      <c r="I704" s="9" t="str">
        <f t="shared" ref="I704" si="3442">IF(AND($H702="",$H703=""),"",$H702-$H703)</f>
        <v/>
      </c>
      <c r="J704" s="8" t="s">
        <v>5</v>
      </c>
      <c r="K704" s="9" t="str">
        <f t="shared" ref="K704" si="3443">IF(AND($J702="",$J703=""),"",$J702-$J703)</f>
        <v/>
      </c>
      <c r="L704" s="10" t="s">
        <v>6</v>
      </c>
      <c r="M704" s="7" t="str">
        <f t="shared" ref="M704" si="3444">IF(AND($L702="",$L703=""),"",$L702-$L703)</f>
        <v/>
      </c>
      <c r="N704" s="122"/>
      <c r="O704" s="81"/>
      <c r="P704" s="74"/>
      <c r="Q704" s="58"/>
      <c r="R704" s="58"/>
      <c r="S704" s="67"/>
      <c r="U704" s="16"/>
      <c r="V704" s="16"/>
      <c r="W704" s="16"/>
      <c r="X704" s="16"/>
    </row>
    <row r="705" spans="1:24" ht="14.25" thickBot="1" x14ac:dyDescent="0.2">
      <c r="A705" s="63"/>
      <c r="B705" s="89"/>
      <c r="C705" s="31"/>
      <c r="D705" s="20" t="s">
        <v>30</v>
      </c>
      <c r="E705" s="69"/>
      <c r="F705" s="24" t="s">
        <v>1</v>
      </c>
      <c r="G705" s="26"/>
      <c r="H705" s="117" t="str">
        <f t="shared" ref="H705" si="3445">IF($G705="","",IF($E705=1,ROUNDDOWN($G705*7.4/1000,0),ROUNDDOWN($G705*6/1000,0)))</f>
        <v/>
      </c>
      <c r="I705" s="118"/>
      <c r="J705" s="117" t="str">
        <f t="shared" ref="J705:J706" si="3446">IF($G705="","",ROUNDDOWN($G705*2/1000,0))</f>
        <v/>
      </c>
      <c r="K705" s="118"/>
      <c r="L705" s="117" t="str">
        <f t="shared" ref="L705:L706" si="3447">IF($G705="","",ROUNDDOWN($G705*2/1000,0))</f>
        <v/>
      </c>
      <c r="M705" s="119"/>
      <c r="N705" s="79" t="str">
        <f t="shared" ref="N705" si="3448">IF(AND($C705="",$C707=""),"",ABS($C705-$C707)+1)</f>
        <v/>
      </c>
      <c r="O705" s="120" t="str">
        <f t="shared" ref="O705" si="3449">REPLACE($O$7,1,2,"差２")</f>
        <v>差２</v>
      </c>
      <c r="P705" s="77" t="str">
        <f>IF($I707="","",$I707*$N705)</f>
        <v/>
      </c>
      <c r="Q705" s="56" t="str">
        <f>IF($K707="","",$K707*$N705)</f>
        <v/>
      </c>
      <c r="R705" s="56" t="str">
        <f>IF($M707="","",$M707*$N705)</f>
        <v/>
      </c>
      <c r="S705" s="67"/>
      <c r="U705" s="16"/>
      <c r="V705" s="16"/>
      <c r="W705" s="16"/>
      <c r="X705" s="16"/>
    </row>
    <row r="706" spans="1:24" ht="14.25" thickBot="1" x14ac:dyDescent="0.2">
      <c r="A706" s="63"/>
      <c r="B706" s="90"/>
      <c r="C706" s="75" t="s">
        <v>11</v>
      </c>
      <c r="D706" s="76"/>
      <c r="E706" s="70"/>
      <c r="F706" s="33" t="s">
        <v>2</v>
      </c>
      <c r="G706" s="26"/>
      <c r="H706" s="59" t="str">
        <f t="shared" ref="H706" si="3450">IF($G705="","",IF($E705=1,ROUNDDOWN($G706*7.4/1000,0),ROUNDDOWN($G706*6/1000,0)))</f>
        <v/>
      </c>
      <c r="I706" s="60"/>
      <c r="J706" s="59" t="str">
        <f t="shared" si="3446"/>
        <v/>
      </c>
      <c r="K706" s="60"/>
      <c r="L706" s="59" t="str">
        <f t="shared" si="3447"/>
        <v/>
      </c>
      <c r="M706" s="61"/>
      <c r="N706" s="80"/>
      <c r="O706" s="120"/>
      <c r="P706" s="78"/>
      <c r="Q706" s="57"/>
      <c r="R706" s="57"/>
      <c r="S706" s="67"/>
      <c r="U706" s="16"/>
      <c r="V706" s="16"/>
      <c r="W706" s="16"/>
      <c r="X706" s="16"/>
    </row>
    <row r="707" spans="1:24" ht="14.25" thickBot="1" x14ac:dyDescent="0.2">
      <c r="A707" s="63"/>
      <c r="B707" s="90"/>
      <c r="C707" s="37"/>
      <c r="D707" s="38" t="s">
        <v>30</v>
      </c>
      <c r="E707" s="71"/>
      <c r="F707" s="39" t="str">
        <f t="shared" ref="F707" si="3451">$O$12</f>
        <v>差２</v>
      </c>
      <c r="G707" s="40" t="str">
        <f t="shared" ref="G707" si="3452">IF(AND($G705="",$G706=""),"",$G705-$G706)</f>
        <v/>
      </c>
      <c r="H707" s="41" t="s">
        <v>4</v>
      </c>
      <c r="I707" s="42" t="str">
        <f t="shared" ref="I707" si="3453">IF(AND($H705="",$H706=""),"",$H705-$H706)</f>
        <v/>
      </c>
      <c r="J707" s="41" t="s">
        <v>5</v>
      </c>
      <c r="K707" s="42" t="str">
        <f t="shared" ref="K707" si="3454">IF(AND($J705="",$J706=""),"",$J705-$J706)</f>
        <v/>
      </c>
      <c r="L707" s="43" t="s">
        <v>6</v>
      </c>
      <c r="M707" s="40" t="str">
        <f t="shared" ref="M707" si="3455">IF(AND($L705="",$L706=""),"",$L705-$L706)</f>
        <v/>
      </c>
      <c r="N707" s="80"/>
      <c r="O707" s="121"/>
      <c r="P707" s="78"/>
      <c r="Q707" s="58"/>
      <c r="R707" s="58"/>
      <c r="S707" s="68"/>
      <c r="U707" s="16"/>
      <c r="V707" s="16"/>
      <c r="W707" s="16"/>
      <c r="X707" s="16"/>
    </row>
    <row r="708" spans="1:24" ht="15" thickTop="1" thickBot="1" x14ac:dyDescent="0.2">
      <c r="A708" s="64"/>
      <c r="B708" s="98" t="s">
        <v>18</v>
      </c>
      <c r="C708" s="99"/>
      <c r="D708" s="99"/>
      <c r="E708" s="99"/>
      <c r="F708" s="99"/>
      <c r="G708" s="99"/>
      <c r="H708" s="99"/>
      <c r="I708" s="99"/>
      <c r="J708" s="99"/>
      <c r="K708" s="99"/>
      <c r="L708" s="99"/>
      <c r="M708" s="99"/>
      <c r="N708" s="99"/>
      <c r="O708" s="100"/>
      <c r="P708" s="44" t="str">
        <f t="shared" ref="P708" si="3456">IF(AND($P702="",$P705=""),"",SUM($P702:$P705))</f>
        <v/>
      </c>
      <c r="Q708" s="45" t="str">
        <f>IF(AND(Q702="",Q705=""),"",SUM(Q702:Q705))</f>
        <v/>
      </c>
      <c r="R708" s="45" t="str">
        <f t="shared" ref="R708" si="3457">IF(AND($R702="",$R705=""),"",SUM($R702:$R705))</f>
        <v/>
      </c>
      <c r="S708" s="46" t="str">
        <f t="shared" ref="S708" si="3458">IF(AND($P708="",$Q708="",$R708=""),"",SUM($P708:$R708))</f>
        <v/>
      </c>
      <c r="T708" s="50">
        <v>100</v>
      </c>
      <c r="U708" s="51" t="str">
        <f t="shared" ref="U708" si="3459">P708</f>
        <v/>
      </c>
      <c r="V708" s="51" t="str">
        <f t="shared" ref="V708" si="3460">Q708</f>
        <v/>
      </c>
      <c r="W708" s="51" t="str">
        <f t="shared" ref="W708" si="3461">R708</f>
        <v/>
      </c>
      <c r="X708" s="51" t="str">
        <f t="shared" ref="X708" si="3462">S708</f>
        <v/>
      </c>
    </row>
    <row r="709" spans="1:24" ht="18" thickBot="1" x14ac:dyDescent="0.2">
      <c r="A709" s="124" t="s">
        <v>16</v>
      </c>
      <c r="B709" s="125"/>
      <c r="C709" s="125"/>
      <c r="D709" s="125"/>
      <c r="E709" s="125"/>
      <c r="F709" s="125"/>
      <c r="G709" s="125"/>
      <c r="H709" s="125"/>
      <c r="I709" s="125"/>
      <c r="J709" s="125"/>
      <c r="K709" s="125"/>
      <c r="L709" s="125"/>
      <c r="M709" s="125"/>
      <c r="N709" s="125"/>
      <c r="O709" s="126"/>
      <c r="P709" s="49">
        <f>SUM(P15,P22,P29,P36,P43,P50,P57,P64,P71,P78,P85,P92,P99,P106,P113,P120,P127,P134,P141,P148,P155,P162,P169,P176,P183,P190,P197,P204,P211,P218,P225,P232,P239,P246,P253,P260,P267,P274,P281,P288,P295,P302,P309,P316,P323,P330,P337,P344,P351,P358,P365,P372,P379,P386,P393,P400,P407,P414,P421,P428,P435,P442,P449,P456,P463,P470,P477,P484,P491,P498,P505,P512,P519,P526,P533,P540,P547,P554,P561,P568,P575,P582,P589,P596,P603,P610,P617,P624,P631,P638,P645,P652,P659,P666,P673,P680,P687,P694,P701,P708)</f>
        <v>0</v>
      </c>
      <c r="Q709" s="49">
        <f>SUM(Q15,Q22,Q29,Q36,Q43,Q50,Q57,Q64,Q71,Q78,Q85,Q92,Q99,Q106,Q113,Q120,Q127,Q134,Q141,Q148,Q155,Q162,Q169,Q176,Q183,Q190,Q197,Q204,Q211,Q218,Q225,Q232,Q239,Q246,Q253,Q260,Q267,Q274,Q281,Q288,Q295,Q302,Q309,Q316,Q323,Q330,Q337,Q344,Q351,Q358,Q365,Q372,Q379,Q386,Q393,Q400,Q407,Q414,Q421,Q428,Q435,Q442,Q449,Q456,Q463,Q470,Q477,Q484,Q491,Q498,Q505,Q512,Q519,Q526,Q533,Q540,Q547,Q554,Q561,Q568,Q575,Q582,Q589,Q596,Q603,Q610,Q617,Q624,Q631,Q638,Q645,Q652,Q659,Q666,Q673,Q680,Q687,Q694,Q701,Q708)</f>
        <v>0</v>
      </c>
      <c r="R709" s="53">
        <f>SUM(R15,R22,R29,R36,R43,R50,R57,R64,R71,R78,R85,R92,R99,R106,R113,R120,R127,R134,R141,R148,R155,R162,R169,R176,R183,R190,R197,R204,R211,R218,R225,R232,R239,R246,R253,R260,R267,R274,R281,R288,R295,R302,R309,R316,R323,R330,R337,R344,R351,R358,R365,R372,R379,R386,R393,R400,R407,R414,R421,R428,R435,R442,R449,R456,R463,R470,R477,R484,R491,R498,R505,R512,R519,R526,R533,R540,R547,R554,R561,R568,R575,R582,R589,R596,R603,R610,R617,R624,R631,R638,R645,R652,R659,R666,R673,R680,R687,R694,R701,R708)</f>
        <v>0</v>
      </c>
      <c r="S709" s="49">
        <f>SUM(S15,S22,S29,S36,S43,S50,S57,S64,S71,S78,S85,S92,S99,S106,S113,S120,S127,S134,S141,S148,S155,S162,S169,S176,S183,S190,S197,S204,S211,S218,S225,S232,S239,S246,S253,S260,S267,S274,S281,S288,S295,S302,S309,S316,S323,S330,S337,S344,S351,S358,S365,S372,S379,S386,S393,S400,S407,S414,S421,S428,S435,S442,S449,S456,S463,S470,S477,S484,S491,S498,S505,S512,S519,S526,S533,S540,S547,S554,S561,S568,S575,S582,S589,S596,S603,S610,S617,S624,S631,S638,S645,S652,S659,S666,S673,S680,S687,S694,S701,S708)</f>
        <v>0</v>
      </c>
    </row>
  </sheetData>
  <mergeCells count="3117">
    <mergeCell ref="A709:O709"/>
    <mergeCell ref="L706:M706"/>
    <mergeCell ref="B708:O708"/>
    <mergeCell ref="R702:R704"/>
    <mergeCell ref="S702:S707"/>
    <mergeCell ref="C703:D703"/>
    <mergeCell ref="H703:I703"/>
    <mergeCell ref="J703:K703"/>
    <mergeCell ref="L703:M703"/>
    <mergeCell ref="E705:E707"/>
    <mergeCell ref="H705:I705"/>
    <mergeCell ref="J705:K705"/>
    <mergeCell ref="L705:M705"/>
    <mergeCell ref="N705:N707"/>
    <mergeCell ref="O705:O707"/>
    <mergeCell ref="P705:P707"/>
    <mergeCell ref="Q705:Q707"/>
    <mergeCell ref="R705:R707"/>
    <mergeCell ref="C706:D706"/>
    <mergeCell ref="L702:M702"/>
    <mergeCell ref="N702:N704"/>
    <mergeCell ref="O702:O704"/>
    <mergeCell ref="P702:P704"/>
    <mergeCell ref="Q702:Q704"/>
    <mergeCell ref="A702:A708"/>
    <mergeCell ref="B702:B704"/>
    <mergeCell ref="E702:E704"/>
    <mergeCell ref="H702:I702"/>
    <mergeCell ref="J702:K702"/>
    <mergeCell ref="B705:B707"/>
    <mergeCell ref="H706:I706"/>
    <mergeCell ref="J706:K706"/>
    <mergeCell ref="H699:I699"/>
    <mergeCell ref="J699:K699"/>
    <mergeCell ref="L699:M699"/>
    <mergeCell ref="P695:P697"/>
    <mergeCell ref="Q695:Q697"/>
    <mergeCell ref="R695:R697"/>
    <mergeCell ref="S695:S700"/>
    <mergeCell ref="C696:D696"/>
    <mergeCell ref="H696:I696"/>
    <mergeCell ref="J696:K696"/>
    <mergeCell ref="L696:M696"/>
    <mergeCell ref="E698:E700"/>
    <mergeCell ref="H698:I698"/>
    <mergeCell ref="J698:K698"/>
    <mergeCell ref="L698:M698"/>
    <mergeCell ref="N698:N700"/>
    <mergeCell ref="O698:O700"/>
    <mergeCell ref="P698:P700"/>
    <mergeCell ref="Q698:Q700"/>
    <mergeCell ref="A695:A701"/>
    <mergeCell ref="B695:B697"/>
    <mergeCell ref="E695:E697"/>
    <mergeCell ref="H695:I695"/>
    <mergeCell ref="J695:K695"/>
    <mergeCell ref="L695:M695"/>
    <mergeCell ref="N695:N697"/>
    <mergeCell ref="O695:O697"/>
    <mergeCell ref="B698:B700"/>
    <mergeCell ref="B701:O701"/>
    <mergeCell ref="R688:R690"/>
    <mergeCell ref="S688:S693"/>
    <mergeCell ref="C689:D689"/>
    <mergeCell ref="H689:I689"/>
    <mergeCell ref="J689:K689"/>
    <mergeCell ref="L689:M689"/>
    <mergeCell ref="E691:E693"/>
    <mergeCell ref="H691:I691"/>
    <mergeCell ref="J691:K691"/>
    <mergeCell ref="L691:M691"/>
    <mergeCell ref="N691:N693"/>
    <mergeCell ref="O691:O693"/>
    <mergeCell ref="P691:P693"/>
    <mergeCell ref="Q691:Q693"/>
    <mergeCell ref="R691:R693"/>
    <mergeCell ref="C692:D692"/>
    <mergeCell ref="L688:M688"/>
    <mergeCell ref="N688:N690"/>
    <mergeCell ref="O688:O690"/>
    <mergeCell ref="P688:P690"/>
    <mergeCell ref="R698:R700"/>
    <mergeCell ref="C699:D699"/>
    <mergeCell ref="Q688:Q690"/>
    <mergeCell ref="A688:A694"/>
    <mergeCell ref="B688:B690"/>
    <mergeCell ref="E688:E690"/>
    <mergeCell ref="H688:I688"/>
    <mergeCell ref="J688:K688"/>
    <mergeCell ref="B691:B693"/>
    <mergeCell ref="H692:I692"/>
    <mergeCell ref="J692:K692"/>
    <mergeCell ref="R684:R686"/>
    <mergeCell ref="C685:D685"/>
    <mergeCell ref="H685:I685"/>
    <mergeCell ref="J685:K685"/>
    <mergeCell ref="L685:M685"/>
    <mergeCell ref="P681:P683"/>
    <mergeCell ref="Q681:Q683"/>
    <mergeCell ref="R681:R683"/>
    <mergeCell ref="L692:M692"/>
    <mergeCell ref="B694:O694"/>
    <mergeCell ref="S681:S686"/>
    <mergeCell ref="C682:D682"/>
    <mergeCell ref="H682:I682"/>
    <mergeCell ref="J682:K682"/>
    <mergeCell ref="L682:M682"/>
    <mergeCell ref="E684:E686"/>
    <mergeCell ref="H684:I684"/>
    <mergeCell ref="J684:K684"/>
    <mergeCell ref="L684:M684"/>
    <mergeCell ref="N684:N686"/>
    <mergeCell ref="O684:O686"/>
    <mergeCell ref="P684:P686"/>
    <mergeCell ref="Q684:Q686"/>
    <mergeCell ref="L678:M678"/>
    <mergeCell ref="B680:O680"/>
    <mergeCell ref="A681:A687"/>
    <mergeCell ref="B681:B683"/>
    <mergeCell ref="E681:E683"/>
    <mergeCell ref="H681:I681"/>
    <mergeCell ref="J681:K681"/>
    <mergeCell ref="L681:M681"/>
    <mergeCell ref="N681:N683"/>
    <mergeCell ref="O681:O683"/>
    <mergeCell ref="B684:B686"/>
    <mergeCell ref="B687:O687"/>
    <mergeCell ref="A674:A680"/>
    <mergeCell ref="B674:B676"/>
    <mergeCell ref="B677:B679"/>
    <mergeCell ref="R674:R676"/>
    <mergeCell ref="S674:S679"/>
    <mergeCell ref="C675:D675"/>
    <mergeCell ref="H675:I675"/>
    <mergeCell ref="J675:K675"/>
    <mergeCell ref="L675:M675"/>
    <mergeCell ref="E677:E679"/>
    <mergeCell ref="H677:I677"/>
    <mergeCell ref="J677:K677"/>
    <mergeCell ref="L677:M677"/>
    <mergeCell ref="N677:N679"/>
    <mergeCell ref="O677:O679"/>
    <mergeCell ref="P677:P679"/>
    <mergeCell ref="Q677:Q679"/>
    <mergeCell ref="R677:R679"/>
    <mergeCell ref="C678:D678"/>
    <mergeCell ref="L674:M674"/>
    <mergeCell ref="N674:N676"/>
    <mergeCell ref="O674:O676"/>
    <mergeCell ref="P674:P676"/>
    <mergeCell ref="Q674:Q676"/>
    <mergeCell ref="E674:E676"/>
    <mergeCell ref="H674:I674"/>
    <mergeCell ref="J674:K674"/>
    <mergeCell ref="H678:I678"/>
    <mergeCell ref="J678:K678"/>
    <mergeCell ref="H671:I671"/>
    <mergeCell ref="J671:K671"/>
    <mergeCell ref="L671:M671"/>
    <mergeCell ref="P667:P669"/>
    <mergeCell ref="Q667:Q669"/>
    <mergeCell ref="R667:R669"/>
    <mergeCell ref="S667:S672"/>
    <mergeCell ref="C668:D668"/>
    <mergeCell ref="H668:I668"/>
    <mergeCell ref="J668:K668"/>
    <mergeCell ref="L668:M668"/>
    <mergeCell ref="E670:E672"/>
    <mergeCell ref="H670:I670"/>
    <mergeCell ref="J670:K670"/>
    <mergeCell ref="L670:M670"/>
    <mergeCell ref="N670:N672"/>
    <mergeCell ref="O670:O672"/>
    <mergeCell ref="P670:P672"/>
    <mergeCell ref="Q670:Q672"/>
    <mergeCell ref="A667:A673"/>
    <mergeCell ref="B667:B669"/>
    <mergeCell ref="E667:E669"/>
    <mergeCell ref="H667:I667"/>
    <mergeCell ref="J667:K667"/>
    <mergeCell ref="L667:M667"/>
    <mergeCell ref="N667:N669"/>
    <mergeCell ref="O667:O669"/>
    <mergeCell ref="B670:B672"/>
    <mergeCell ref="B673:O673"/>
    <mergeCell ref="R660:R662"/>
    <mergeCell ref="S660:S665"/>
    <mergeCell ref="C661:D661"/>
    <mergeCell ref="H661:I661"/>
    <mergeCell ref="J661:K661"/>
    <mergeCell ref="L661:M661"/>
    <mergeCell ref="E663:E665"/>
    <mergeCell ref="H663:I663"/>
    <mergeCell ref="J663:K663"/>
    <mergeCell ref="L663:M663"/>
    <mergeCell ref="N663:N665"/>
    <mergeCell ref="O663:O665"/>
    <mergeCell ref="P663:P665"/>
    <mergeCell ref="Q663:Q665"/>
    <mergeCell ref="R663:R665"/>
    <mergeCell ref="C664:D664"/>
    <mergeCell ref="L660:M660"/>
    <mergeCell ref="N660:N662"/>
    <mergeCell ref="O660:O662"/>
    <mergeCell ref="P660:P662"/>
    <mergeCell ref="R670:R672"/>
    <mergeCell ref="C671:D671"/>
    <mergeCell ref="Q660:Q662"/>
    <mergeCell ref="A660:A666"/>
    <mergeCell ref="B660:B662"/>
    <mergeCell ref="E660:E662"/>
    <mergeCell ref="H660:I660"/>
    <mergeCell ref="J660:K660"/>
    <mergeCell ref="B663:B665"/>
    <mergeCell ref="H664:I664"/>
    <mergeCell ref="J664:K664"/>
    <mergeCell ref="R656:R658"/>
    <mergeCell ref="C657:D657"/>
    <mergeCell ref="H657:I657"/>
    <mergeCell ref="J657:K657"/>
    <mergeCell ref="L657:M657"/>
    <mergeCell ref="P653:P655"/>
    <mergeCell ref="Q653:Q655"/>
    <mergeCell ref="R653:R655"/>
    <mergeCell ref="L664:M664"/>
    <mergeCell ref="B666:O666"/>
    <mergeCell ref="S653:S658"/>
    <mergeCell ref="C654:D654"/>
    <mergeCell ref="H654:I654"/>
    <mergeCell ref="J654:K654"/>
    <mergeCell ref="L654:M654"/>
    <mergeCell ref="E656:E658"/>
    <mergeCell ref="H656:I656"/>
    <mergeCell ref="J656:K656"/>
    <mergeCell ref="L656:M656"/>
    <mergeCell ref="N656:N658"/>
    <mergeCell ref="O656:O658"/>
    <mergeCell ref="P656:P658"/>
    <mergeCell ref="Q656:Q658"/>
    <mergeCell ref="L650:M650"/>
    <mergeCell ref="B652:O652"/>
    <mergeCell ref="A653:A659"/>
    <mergeCell ref="B653:B655"/>
    <mergeCell ref="E653:E655"/>
    <mergeCell ref="H653:I653"/>
    <mergeCell ref="J653:K653"/>
    <mergeCell ref="L653:M653"/>
    <mergeCell ref="N653:N655"/>
    <mergeCell ref="O653:O655"/>
    <mergeCell ref="B656:B658"/>
    <mergeCell ref="B659:O659"/>
    <mergeCell ref="A646:A652"/>
    <mergeCell ref="B646:B648"/>
    <mergeCell ref="B649:B651"/>
    <mergeCell ref="R646:R648"/>
    <mergeCell ref="S646:S651"/>
    <mergeCell ref="C647:D647"/>
    <mergeCell ref="H647:I647"/>
    <mergeCell ref="J647:K647"/>
    <mergeCell ref="L647:M647"/>
    <mergeCell ref="E649:E651"/>
    <mergeCell ref="H649:I649"/>
    <mergeCell ref="J649:K649"/>
    <mergeCell ref="L649:M649"/>
    <mergeCell ref="N649:N651"/>
    <mergeCell ref="O649:O651"/>
    <mergeCell ref="P649:P651"/>
    <mergeCell ref="Q649:Q651"/>
    <mergeCell ref="R649:R651"/>
    <mergeCell ref="C650:D650"/>
    <mergeCell ref="L646:M646"/>
    <mergeCell ref="N646:N648"/>
    <mergeCell ref="O646:O648"/>
    <mergeCell ref="P646:P648"/>
    <mergeCell ref="Q646:Q648"/>
    <mergeCell ref="E646:E648"/>
    <mergeCell ref="H646:I646"/>
    <mergeCell ref="J646:K646"/>
    <mergeCell ref="H650:I650"/>
    <mergeCell ref="J650:K650"/>
    <mergeCell ref="H643:I643"/>
    <mergeCell ref="J643:K643"/>
    <mergeCell ref="L643:M643"/>
    <mergeCell ref="P639:P641"/>
    <mergeCell ref="Q639:Q641"/>
    <mergeCell ref="R639:R641"/>
    <mergeCell ref="S639:S644"/>
    <mergeCell ref="C640:D640"/>
    <mergeCell ref="H640:I640"/>
    <mergeCell ref="J640:K640"/>
    <mergeCell ref="L640:M640"/>
    <mergeCell ref="E642:E644"/>
    <mergeCell ref="H642:I642"/>
    <mergeCell ref="J642:K642"/>
    <mergeCell ref="L642:M642"/>
    <mergeCell ref="N642:N644"/>
    <mergeCell ref="O642:O644"/>
    <mergeCell ref="P642:P644"/>
    <mergeCell ref="Q642:Q644"/>
    <mergeCell ref="A639:A645"/>
    <mergeCell ref="B639:B641"/>
    <mergeCell ref="E639:E641"/>
    <mergeCell ref="H639:I639"/>
    <mergeCell ref="J639:K639"/>
    <mergeCell ref="L639:M639"/>
    <mergeCell ref="N639:N641"/>
    <mergeCell ref="O639:O641"/>
    <mergeCell ref="B642:B644"/>
    <mergeCell ref="B645:O645"/>
    <mergeCell ref="R632:R634"/>
    <mergeCell ref="S632:S637"/>
    <mergeCell ref="C633:D633"/>
    <mergeCell ref="H633:I633"/>
    <mergeCell ref="J633:K633"/>
    <mergeCell ref="L633:M633"/>
    <mergeCell ref="E635:E637"/>
    <mergeCell ref="H635:I635"/>
    <mergeCell ref="J635:K635"/>
    <mergeCell ref="L635:M635"/>
    <mergeCell ref="N635:N637"/>
    <mergeCell ref="O635:O637"/>
    <mergeCell ref="P635:P637"/>
    <mergeCell ref="Q635:Q637"/>
    <mergeCell ref="R635:R637"/>
    <mergeCell ref="C636:D636"/>
    <mergeCell ref="L632:M632"/>
    <mergeCell ref="N632:N634"/>
    <mergeCell ref="O632:O634"/>
    <mergeCell ref="P632:P634"/>
    <mergeCell ref="R642:R644"/>
    <mergeCell ref="C643:D643"/>
    <mergeCell ref="Q632:Q634"/>
    <mergeCell ref="A632:A638"/>
    <mergeCell ref="B632:B634"/>
    <mergeCell ref="E632:E634"/>
    <mergeCell ref="H632:I632"/>
    <mergeCell ref="J632:K632"/>
    <mergeCell ref="B635:B637"/>
    <mergeCell ref="H636:I636"/>
    <mergeCell ref="J636:K636"/>
    <mergeCell ref="R628:R630"/>
    <mergeCell ref="C629:D629"/>
    <mergeCell ref="H629:I629"/>
    <mergeCell ref="J629:K629"/>
    <mergeCell ref="L629:M629"/>
    <mergeCell ref="P625:P627"/>
    <mergeCell ref="Q625:Q627"/>
    <mergeCell ref="R625:R627"/>
    <mergeCell ref="L636:M636"/>
    <mergeCell ref="B638:O638"/>
    <mergeCell ref="S625:S630"/>
    <mergeCell ref="C626:D626"/>
    <mergeCell ref="H626:I626"/>
    <mergeCell ref="J626:K626"/>
    <mergeCell ref="L626:M626"/>
    <mergeCell ref="E628:E630"/>
    <mergeCell ref="H628:I628"/>
    <mergeCell ref="J628:K628"/>
    <mergeCell ref="L628:M628"/>
    <mergeCell ref="N628:N630"/>
    <mergeCell ref="O628:O630"/>
    <mergeCell ref="P628:P630"/>
    <mergeCell ref="Q628:Q630"/>
    <mergeCell ref="L622:M622"/>
    <mergeCell ref="B624:O624"/>
    <mergeCell ref="A625:A631"/>
    <mergeCell ref="B625:B627"/>
    <mergeCell ref="E625:E627"/>
    <mergeCell ref="H625:I625"/>
    <mergeCell ref="J625:K625"/>
    <mergeCell ref="L625:M625"/>
    <mergeCell ref="N625:N627"/>
    <mergeCell ref="O625:O627"/>
    <mergeCell ref="B628:B630"/>
    <mergeCell ref="B631:O631"/>
    <mergeCell ref="A618:A624"/>
    <mergeCell ref="B618:B620"/>
    <mergeCell ref="B621:B623"/>
    <mergeCell ref="R618:R620"/>
    <mergeCell ref="S618:S623"/>
    <mergeCell ref="C619:D619"/>
    <mergeCell ref="H619:I619"/>
    <mergeCell ref="J619:K619"/>
    <mergeCell ref="L619:M619"/>
    <mergeCell ref="E621:E623"/>
    <mergeCell ref="H621:I621"/>
    <mergeCell ref="J621:K621"/>
    <mergeCell ref="L621:M621"/>
    <mergeCell ref="N621:N623"/>
    <mergeCell ref="O621:O623"/>
    <mergeCell ref="P621:P623"/>
    <mergeCell ref="Q621:Q623"/>
    <mergeCell ref="R621:R623"/>
    <mergeCell ref="C622:D622"/>
    <mergeCell ref="L618:M618"/>
    <mergeCell ref="N618:N620"/>
    <mergeCell ref="O618:O620"/>
    <mergeCell ref="P618:P620"/>
    <mergeCell ref="Q618:Q620"/>
    <mergeCell ref="E618:E620"/>
    <mergeCell ref="H618:I618"/>
    <mergeCell ref="J618:K618"/>
    <mergeCell ref="H622:I622"/>
    <mergeCell ref="J622:K622"/>
    <mergeCell ref="H615:I615"/>
    <mergeCell ref="J615:K615"/>
    <mergeCell ref="L615:M615"/>
    <mergeCell ref="P611:P613"/>
    <mergeCell ref="Q611:Q613"/>
    <mergeCell ref="R611:R613"/>
    <mergeCell ref="S611:S616"/>
    <mergeCell ref="C612:D612"/>
    <mergeCell ref="H612:I612"/>
    <mergeCell ref="J612:K612"/>
    <mergeCell ref="L612:M612"/>
    <mergeCell ref="E614:E616"/>
    <mergeCell ref="H614:I614"/>
    <mergeCell ref="J614:K614"/>
    <mergeCell ref="L614:M614"/>
    <mergeCell ref="N614:N616"/>
    <mergeCell ref="O614:O616"/>
    <mergeCell ref="P614:P616"/>
    <mergeCell ref="Q614:Q616"/>
    <mergeCell ref="A611:A617"/>
    <mergeCell ref="B611:B613"/>
    <mergeCell ref="E611:E613"/>
    <mergeCell ref="H611:I611"/>
    <mergeCell ref="J611:K611"/>
    <mergeCell ref="L611:M611"/>
    <mergeCell ref="N611:N613"/>
    <mergeCell ref="O611:O613"/>
    <mergeCell ref="B614:B616"/>
    <mergeCell ref="B617:O617"/>
    <mergeCell ref="R604:R606"/>
    <mergeCell ref="S604:S609"/>
    <mergeCell ref="C605:D605"/>
    <mergeCell ref="H605:I605"/>
    <mergeCell ref="J605:K605"/>
    <mergeCell ref="L605:M605"/>
    <mergeCell ref="E607:E609"/>
    <mergeCell ref="H607:I607"/>
    <mergeCell ref="J607:K607"/>
    <mergeCell ref="L607:M607"/>
    <mergeCell ref="N607:N609"/>
    <mergeCell ref="O607:O609"/>
    <mergeCell ref="P607:P609"/>
    <mergeCell ref="Q607:Q609"/>
    <mergeCell ref="R607:R609"/>
    <mergeCell ref="C608:D608"/>
    <mergeCell ref="L604:M604"/>
    <mergeCell ref="N604:N606"/>
    <mergeCell ref="O604:O606"/>
    <mergeCell ref="P604:P606"/>
    <mergeCell ref="R614:R616"/>
    <mergeCell ref="C615:D615"/>
    <mergeCell ref="Q604:Q606"/>
    <mergeCell ref="A604:A610"/>
    <mergeCell ref="B604:B606"/>
    <mergeCell ref="E604:E606"/>
    <mergeCell ref="H604:I604"/>
    <mergeCell ref="J604:K604"/>
    <mergeCell ref="B607:B609"/>
    <mergeCell ref="H608:I608"/>
    <mergeCell ref="J608:K608"/>
    <mergeCell ref="R600:R602"/>
    <mergeCell ref="C601:D601"/>
    <mergeCell ref="H601:I601"/>
    <mergeCell ref="J601:K601"/>
    <mergeCell ref="L601:M601"/>
    <mergeCell ref="P597:P599"/>
    <mergeCell ref="Q597:Q599"/>
    <mergeCell ref="R597:R599"/>
    <mergeCell ref="L608:M608"/>
    <mergeCell ref="B610:O610"/>
    <mergeCell ref="S597:S602"/>
    <mergeCell ref="C598:D598"/>
    <mergeCell ref="H598:I598"/>
    <mergeCell ref="J598:K598"/>
    <mergeCell ref="L598:M598"/>
    <mergeCell ref="E600:E602"/>
    <mergeCell ref="H600:I600"/>
    <mergeCell ref="J600:K600"/>
    <mergeCell ref="L600:M600"/>
    <mergeCell ref="N600:N602"/>
    <mergeCell ref="O600:O602"/>
    <mergeCell ref="P600:P602"/>
    <mergeCell ref="Q600:Q602"/>
    <mergeCell ref="L594:M594"/>
    <mergeCell ref="B596:O596"/>
    <mergeCell ref="A597:A603"/>
    <mergeCell ref="B597:B599"/>
    <mergeCell ref="E597:E599"/>
    <mergeCell ref="H597:I597"/>
    <mergeCell ref="J597:K597"/>
    <mergeCell ref="L597:M597"/>
    <mergeCell ref="N597:N599"/>
    <mergeCell ref="O597:O599"/>
    <mergeCell ref="B600:B602"/>
    <mergeCell ref="B603:O603"/>
    <mergeCell ref="A590:A596"/>
    <mergeCell ref="B590:B592"/>
    <mergeCell ref="B593:B595"/>
    <mergeCell ref="R590:R592"/>
    <mergeCell ref="S590:S595"/>
    <mergeCell ref="C591:D591"/>
    <mergeCell ref="H591:I591"/>
    <mergeCell ref="J591:K591"/>
    <mergeCell ref="L591:M591"/>
    <mergeCell ref="E593:E595"/>
    <mergeCell ref="H593:I593"/>
    <mergeCell ref="J593:K593"/>
    <mergeCell ref="L593:M593"/>
    <mergeCell ref="N593:N595"/>
    <mergeCell ref="O593:O595"/>
    <mergeCell ref="P593:P595"/>
    <mergeCell ref="Q593:Q595"/>
    <mergeCell ref="R593:R595"/>
    <mergeCell ref="C594:D594"/>
    <mergeCell ref="L590:M590"/>
    <mergeCell ref="N590:N592"/>
    <mergeCell ref="O590:O592"/>
    <mergeCell ref="P590:P592"/>
    <mergeCell ref="Q590:Q592"/>
    <mergeCell ref="E590:E592"/>
    <mergeCell ref="H590:I590"/>
    <mergeCell ref="J590:K590"/>
    <mergeCell ref="H594:I594"/>
    <mergeCell ref="J594:K594"/>
    <mergeCell ref="H587:I587"/>
    <mergeCell ref="J587:K587"/>
    <mergeCell ref="L587:M587"/>
    <mergeCell ref="P583:P585"/>
    <mergeCell ref="Q583:Q585"/>
    <mergeCell ref="R583:R585"/>
    <mergeCell ref="S583:S588"/>
    <mergeCell ref="C584:D584"/>
    <mergeCell ref="H584:I584"/>
    <mergeCell ref="J584:K584"/>
    <mergeCell ref="L584:M584"/>
    <mergeCell ref="E586:E588"/>
    <mergeCell ref="H586:I586"/>
    <mergeCell ref="J586:K586"/>
    <mergeCell ref="L586:M586"/>
    <mergeCell ref="N586:N588"/>
    <mergeCell ref="O586:O588"/>
    <mergeCell ref="P586:P588"/>
    <mergeCell ref="Q586:Q588"/>
    <mergeCell ref="A583:A589"/>
    <mergeCell ref="B583:B585"/>
    <mergeCell ref="E583:E585"/>
    <mergeCell ref="H583:I583"/>
    <mergeCell ref="J583:K583"/>
    <mergeCell ref="L583:M583"/>
    <mergeCell ref="N583:N585"/>
    <mergeCell ref="O583:O585"/>
    <mergeCell ref="B586:B588"/>
    <mergeCell ref="B589:O589"/>
    <mergeCell ref="R576:R578"/>
    <mergeCell ref="S576:S581"/>
    <mergeCell ref="C577:D577"/>
    <mergeCell ref="H577:I577"/>
    <mergeCell ref="J577:K577"/>
    <mergeCell ref="L577:M577"/>
    <mergeCell ref="E579:E581"/>
    <mergeCell ref="H579:I579"/>
    <mergeCell ref="J579:K579"/>
    <mergeCell ref="L579:M579"/>
    <mergeCell ref="N579:N581"/>
    <mergeCell ref="O579:O581"/>
    <mergeCell ref="P579:P581"/>
    <mergeCell ref="Q579:Q581"/>
    <mergeCell ref="R579:R581"/>
    <mergeCell ref="C580:D580"/>
    <mergeCell ref="L576:M576"/>
    <mergeCell ref="N576:N578"/>
    <mergeCell ref="O576:O578"/>
    <mergeCell ref="P576:P578"/>
    <mergeCell ref="R586:R588"/>
    <mergeCell ref="C587:D587"/>
    <mergeCell ref="Q576:Q578"/>
    <mergeCell ref="A576:A582"/>
    <mergeCell ref="B576:B578"/>
    <mergeCell ref="E576:E578"/>
    <mergeCell ref="H576:I576"/>
    <mergeCell ref="J576:K576"/>
    <mergeCell ref="B579:B581"/>
    <mergeCell ref="H580:I580"/>
    <mergeCell ref="J580:K580"/>
    <mergeCell ref="R572:R574"/>
    <mergeCell ref="C573:D573"/>
    <mergeCell ref="H573:I573"/>
    <mergeCell ref="J573:K573"/>
    <mergeCell ref="L573:M573"/>
    <mergeCell ref="P569:P571"/>
    <mergeCell ref="Q569:Q571"/>
    <mergeCell ref="R569:R571"/>
    <mergeCell ref="L580:M580"/>
    <mergeCell ref="B582:O582"/>
    <mergeCell ref="S569:S574"/>
    <mergeCell ref="C570:D570"/>
    <mergeCell ref="H570:I570"/>
    <mergeCell ref="J570:K570"/>
    <mergeCell ref="L570:M570"/>
    <mergeCell ref="E572:E574"/>
    <mergeCell ref="H572:I572"/>
    <mergeCell ref="J572:K572"/>
    <mergeCell ref="L572:M572"/>
    <mergeCell ref="N572:N574"/>
    <mergeCell ref="O572:O574"/>
    <mergeCell ref="P572:P574"/>
    <mergeCell ref="Q572:Q574"/>
    <mergeCell ref="L566:M566"/>
    <mergeCell ref="B568:O568"/>
    <mergeCell ref="A569:A575"/>
    <mergeCell ref="B569:B571"/>
    <mergeCell ref="E569:E571"/>
    <mergeCell ref="H569:I569"/>
    <mergeCell ref="J569:K569"/>
    <mergeCell ref="L569:M569"/>
    <mergeCell ref="N569:N571"/>
    <mergeCell ref="O569:O571"/>
    <mergeCell ref="B572:B574"/>
    <mergeCell ref="B575:O575"/>
    <mergeCell ref="A562:A568"/>
    <mergeCell ref="B562:B564"/>
    <mergeCell ref="B565:B567"/>
    <mergeCell ref="R562:R564"/>
    <mergeCell ref="S562:S567"/>
    <mergeCell ref="C563:D563"/>
    <mergeCell ref="H563:I563"/>
    <mergeCell ref="J563:K563"/>
    <mergeCell ref="L563:M563"/>
    <mergeCell ref="E565:E567"/>
    <mergeCell ref="H565:I565"/>
    <mergeCell ref="J565:K565"/>
    <mergeCell ref="L565:M565"/>
    <mergeCell ref="N565:N567"/>
    <mergeCell ref="O565:O567"/>
    <mergeCell ref="P565:P567"/>
    <mergeCell ref="Q565:Q567"/>
    <mergeCell ref="R565:R567"/>
    <mergeCell ref="C566:D566"/>
    <mergeCell ref="L562:M562"/>
    <mergeCell ref="N562:N564"/>
    <mergeCell ref="O562:O564"/>
    <mergeCell ref="P562:P564"/>
    <mergeCell ref="Q562:Q564"/>
    <mergeCell ref="E562:E564"/>
    <mergeCell ref="H562:I562"/>
    <mergeCell ref="J562:K562"/>
    <mergeCell ref="H566:I566"/>
    <mergeCell ref="J566:K566"/>
    <mergeCell ref="H559:I559"/>
    <mergeCell ref="J559:K559"/>
    <mergeCell ref="L559:M559"/>
    <mergeCell ref="P555:P557"/>
    <mergeCell ref="Q555:Q557"/>
    <mergeCell ref="R555:R557"/>
    <mergeCell ref="S555:S560"/>
    <mergeCell ref="C556:D556"/>
    <mergeCell ref="H556:I556"/>
    <mergeCell ref="J556:K556"/>
    <mergeCell ref="L556:M556"/>
    <mergeCell ref="E558:E560"/>
    <mergeCell ref="H558:I558"/>
    <mergeCell ref="J558:K558"/>
    <mergeCell ref="L558:M558"/>
    <mergeCell ref="N558:N560"/>
    <mergeCell ref="O558:O560"/>
    <mergeCell ref="P558:P560"/>
    <mergeCell ref="Q558:Q560"/>
    <mergeCell ref="A555:A561"/>
    <mergeCell ref="B555:B557"/>
    <mergeCell ref="E555:E557"/>
    <mergeCell ref="H555:I555"/>
    <mergeCell ref="J555:K555"/>
    <mergeCell ref="L555:M555"/>
    <mergeCell ref="N555:N557"/>
    <mergeCell ref="O555:O557"/>
    <mergeCell ref="B558:B560"/>
    <mergeCell ref="B561:O561"/>
    <mergeCell ref="R548:R550"/>
    <mergeCell ref="S548:S553"/>
    <mergeCell ref="C549:D549"/>
    <mergeCell ref="H549:I549"/>
    <mergeCell ref="J549:K549"/>
    <mergeCell ref="L549:M549"/>
    <mergeCell ref="E551:E553"/>
    <mergeCell ref="H551:I551"/>
    <mergeCell ref="J551:K551"/>
    <mergeCell ref="L551:M551"/>
    <mergeCell ref="N551:N553"/>
    <mergeCell ref="O551:O553"/>
    <mergeCell ref="P551:P553"/>
    <mergeCell ref="Q551:Q553"/>
    <mergeCell ref="R551:R553"/>
    <mergeCell ref="C552:D552"/>
    <mergeCell ref="L548:M548"/>
    <mergeCell ref="N548:N550"/>
    <mergeCell ref="O548:O550"/>
    <mergeCell ref="P548:P550"/>
    <mergeCell ref="R558:R560"/>
    <mergeCell ref="C559:D559"/>
    <mergeCell ref="Q548:Q550"/>
    <mergeCell ref="A548:A554"/>
    <mergeCell ref="B548:B550"/>
    <mergeCell ref="E548:E550"/>
    <mergeCell ref="H548:I548"/>
    <mergeCell ref="J548:K548"/>
    <mergeCell ref="B551:B553"/>
    <mergeCell ref="H552:I552"/>
    <mergeCell ref="J552:K552"/>
    <mergeCell ref="R544:R546"/>
    <mergeCell ref="C545:D545"/>
    <mergeCell ref="H545:I545"/>
    <mergeCell ref="J545:K545"/>
    <mergeCell ref="L545:M545"/>
    <mergeCell ref="P541:P543"/>
    <mergeCell ref="Q541:Q543"/>
    <mergeCell ref="R541:R543"/>
    <mergeCell ref="L552:M552"/>
    <mergeCell ref="B554:O554"/>
    <mergeCell ref="S541:S546"/>
    <mergeCell ref="C542:D542"/>
    <mergeCell ref="H542:I542"/>
    <mergeCell ref="J542:K542"/>
    <mergeCell ref="L542:M542"/>
    <mergeCell ref="E544:E546"/>
    <mergeCell ref="H544:I544"/>
    <mergeCell ref="J544:K544"/>
    <mergeCell ref="L544:M544"/>
    <mergeCell ref="N544:N546"/>
    <mergeCell ref="O544:O546"/>
    <mergeCell ref="P544:P546"/>
    <mergeCell ref="Q544:Q546"/>
    <mergeCell ref="L538:M538"/>
    <mergeCell ref="B540:O540"/>
    <mergeCell ref="A541:A547"/>
    <mergeCell ref="B541:B543"/>
    <mergeCell ref="E541:E543"/>
    <mergeCell ref="H541:I541"/>
    <mergeCell ref="J541:K541"/>
    <mergeCell ref="L541:M541"/>
    <mergeCell ref="N541:N543"/>
    <mergeCell ref="O541:O543"/>
    <mergeCell ref="B544:B546"/>
    <mergeCell ref="B547:O547"/>
    <mergeCell ref="A534:A540"/>
    <mergeCell ref="B534:B536"/>
    <mergeCell ref="B537:B539"/>
    <mergeCell ref="R534:R536"/>
    <mergeCell ref="S534:S539"/>
    <mergeCell ref="C535:D535"/>
    <mergeCell ref="H535:I535"/>
    <mergeCell ref="J535:K535"/>
    <mergeCell ref="L535:M535"/>
    <mergeCell ref="E537:E539"/>
    <mergeCell ref="H537:I537"/>
    <mergeCell ref="J537:K537"/>
    <mergeCell ref="L537:M537"/>
    <mergeCell ref="N537:N539"/>
    <mergeCell ref="O537:O539"/>
    <mergeCell ref="P537:P539"/>
    <mergeCell ref="Q537:Q539"/>
    <mergeCell ref="R537:R539"/>
    <mergeCell ref="C538:D538"/>
    <mergeCell ref="L534:M534"/>
    <mergeCell ref="N534:N536"/>
    <mergeCell ref="O534:O536"/>
    <mergeCell ref="P534:P536"/>
    <mergeCell ref="Q534:Q536"/>
    <mergeCell ref="E534:E536"/>
    <mergeCell ref="H534:I534"/>
    <mergeCell ref="J534:K534"/>
    <mergeCell ref="H538:I538"/>
    <mergeCell ref="J538:K538"/>
    <mergeCell ref="H531:I531"/>
    <mergeCell ref="J531:K531"/>
    <mergeCell ref="L531:M531"/>
    <mergeCell ref="P527:P529"/>
    <mergeCell ref="Q527:Q529"/>
    <mergeCell ref="R527:R529"/>
    <mergeCell ref="S527:S532"/>
    <mergeCell ref="C528:D528"/>
    <mergeCell ref="H528:I528"/>
    <mergeCell ref="J528:K528"/>
    <mergeCell ref="L528:M528"/>
    <mergeCell ref="E530:E532"/>
    <mergeCell ref="H530:I530"/>
    <mergeCell ref="J530:K530"/>
    <mergeCell ref="L530:M530"/>
    <mergeCell ref="N530:N532"/>
    <mergeCell ref="O530:O532"/>
    <mergeCell ref="P530:P532"/>
    <mergeCell ref="Q530:Q532"/>
    <mergeCell ref="A527:A533"/>
    <mergeCell ref="B527:B529"/>
    <mergeCell ref="E527:E529"/>
    <mergeCell ref="H527:I527"/>
    <mergeCell ref="J527:K527"/>
    <mergeCell ref="L527:M527"/>
    <mergeCell ref="N527:N529"/>
    <mergeCell ref="O527:O529"/>
    <mergeCell ref="B530:B532"/>
    <mergeCell ref="B533:O533"/>
    <mergeCell ref="R520:R522"/>
    <mergeCell ref="S520:S525"/>
    <mergeCell ref="C521:D521"/>
    <mergeCell ref="H521:I521"/>
    <mergeCell ref="J521:K521"/>
    <mergeCell ref="L521:M521"/>
    <mergeCell ref="E523:E525"/>
    <mergeCell ref="H523:I523"/>
    <mergeCell ref="J523:K523"/>
    <mergeCell ref="L523:M523"/>
    <mergeCell ref="N523:N525"/>
    <mergeCell ref="O523:O525"/>
    <mergeCell ref="P523:P525"/>
    <mergeCell ref="Q523:Q525"/>
    <mergeCell ref="R523:R525"/>
    <mergeCell ref="C524:D524"/>
    <mergeCell ref="L520:M520"/>
    <mergeCell ref="N520:N522"/>
    <mergeCell ref="O520:O522"/>
    <mergeCell ref="P520:P522"/>
    <mergeCell ref="R530:R532"/>
    <mergeCell ref="C531:D531"/>
    <mergeCell ref="Q520:Q522"/>
    <mergeCell ref="A520:A526"/>
    <mergeCell ref="B520:B522"/>
    <mergeCell ref="E520:E522"/>
    <mergeCell ref="H520:I520"/>
    <mergeCell ref="J520:K520"/>
    <mergeCell ref="B523:B525"/>
    <mergeCell ref="H524:I524"/>
    <mergeCell ref="J524:K524"/>
    <mergeCell ref="R516:R518"/>
    <mergeCell ref="C517:D517"/>
    <mergeCell ref="H517:I517"/>
    <mergeCell ref="J517:K517"/>
    <mergeCell ref="L517:M517"/>
    <mergeCell ref="P513:P515"/>
    <mergeCell ref="Q513:Q515"/>
    <mergeCell ref="R513:R515"/>
    <mergeCell ref="L524:M524"/>
    <mergeCell ref="B526:O526"/>
    <mergeCell ref="S513:S518"/>
    <mergeCell ref="C514:D514"/>
    <mergeCell ref="H514:I514"/>
    <mergeCell ref="J514:K514"/>
    <mergeCell ref="L514:M514"/>
    <mergeCell ref="E516:E518"/>
    <mergeCell ref="H516:I516"/>
    <mergeCell ref="J516:K516"/>
    <mergeCell ref="L516:M516"/>
    <mergeCell ref="N516:N518"/>
    <mergeCell ref="O516:O518"/>
    <mergeCell ref="P516:P518"/>
    <mergeCell ref="Q516:Q518"/>
    <mergeCell ref="L510:M510"/>
    <mergeCell ref="B512:O512"/>
    <mergeCell ref="A513:A519"/>
    <mergeCell ref="B513:B515"/>
    <mergeCell ref="E513:E515"/>
    <mergeCell ref="H513:I513"/>
    <mergeCell ref="J513:K513"/>
    <mergeCell ref="L513:M513"/>
    <mergeCell ref="N513:N515"/>
    <mergeCell ref="O513:O515"/>
    <mergeCell ref="B516:B518"/>
    <mergeCell ref="B519:O519"/>
    <mergeCell ref="A506:A512"/>
    <mergeCell ref="B506:B508"/>
    <mergeCell ref="B509:B511"/>
    <mergeCell ref="R506:R508"/>
    <mergeCell ref="S506:S511"/>
    <mergeCell ref="C507:D507"/>
    <mergeCell ref="H507:I507"/>
    <mergeCell ref="J507:K507"/>
    <mergeCell ref="L507:M507"/>
    <mergeCell ref="E509:E511"/>
    <mergeCell ref="H509:I509"/>
    <mergeCell ref="J509:K509"/>
    <mergeCell ref="L509:M509"/>
    <mergeCell ref="N509:N511"/>
    <mergeCell ref="O509:O511"/>
    <mergeCell ref="P509:P511"/>
    <mergeCell ref="Q509:Q511"/>
    <mergeCell ref="R509:R511"/>
    <mergeCell ref="C510:D510"/>
    <mergeCell ref="L506:M506"/>
    <mergeCell ref="N506:N508"/>
    <mergeCell ref="O506:O508"/>
    <mergeCell ref="P506:P508"/>
    <mergeCell ref="Q506:Q508"/>
    <mergeCell ref="E506:E508"/>
    <mergeCell ref="H506:I506"/>
    <mergeCell ref="J506:K506"/>
    <mergeCell ref="H510:I510"/>
    <mergeCell ref="J510:K510"/>
    <mergeCell ref="H503:I503"/>
    <mergeCell ref="J503:K503"/>
    <mergeCell ref="L503:M503"/>
    <mergeCell ref="P499:P501"/>
    <mergeCell ref="Q499:Q501"/>
    <mergeCell ref="R499:R501"/>
    <mergeCell ref="S499:S504"/>
    <mergeCell ref="C500:D500"/>
    <mergeCell ref="H500:I500"/>
    <mergeCell ref="J500:K500"/>
    <mergeCell ref="L500:M500"/>
    <mergeCell ref="E502:E504"/>
    <mergeCell ref="H502:I502"/>
    <mergeCell ref="J502:K502"/>
    <mergeCell ref="L502:M502"/>
    <mergeCell ref="N502:N504"/>
    <mergeCell ref="O502:O504"/>
    <mergeCell ref="P502:P504"/>
    <mergeCell ref="Q502:Q504"/>
    <mergeCell ref="A499:A505"/>
    <mergeCell ref="B499:B501"/>
    <mergeCell ref="E499:E501"/>
    <mergeCell ref="H499:I499"/>
    <mergeCell ref="J499:K499"/>
    <mergeCell ref="L499:M499"/>
    <mergeCell ref="N499:N501"/>
    <mergeCell ref="O499:O501"/>
    <mergeCell ref="B502:B504"/>
    <mergeCell ref="B505:O505"/>
    <mergeCell ref="R492:R494"/>
    <mergeCell ref="S492:S497"/>
    <mergeCell ref="C493:D493"/>
    <mergeCell ref="H493:I493"/>
    <mergeCell ref="J493:K493"/>
    <mergeCell ref="L493:M493"/>
    <mergeCell ref="E495:E497"/>
    <mergeCell ref="H495:I495"/>
    <mergeCell ref="J495:K495"/>
    <mergeCell ref="L495:M495"/>
    <mergeCell ref="N495:N497"/>
    <mergeCell ref="O495:O497"/>
    <mergeCell ref="P495:P497"/>
    <mergeCell ref="Q495:Q497"/>
    <mergeCell ref="R495:R497"/>
    <mergeCell ref="C496:D496"/>
    <mergeCell ref="L492:M492"/>
    <mergeCell ref="N492:N494"/>
    <mergeCell ref="O492:O494"/>
    <mergeCell ref="P492:P494"/>
    <mergeCell ref="R502:R504"/>
    <mergeCell ref="C503:D503"/>
    <mergeCell ref="Q492:Q494"/>
    <mergeCell ref="A492:A498"/>
    <mergeCell ref="B492:B494"/>
    <mergeCell ref="E492:E494"/>
    <mergeCell ref="H492:I492"/>
    <mergeCell ref="J492:K492"/>
    <mergeCell ref="B495:B497"/>
    <mergeCell ref="H496:I496"/>
    <mergeCell ref="J496:K496"/>
    <mergeCell ref="R488:R490"/>
    <mergeCell ref="C489:D489"/>
    <mergeCell ref="H489:I489"/>
    <mergeCell ref="J489:K489"/>
    <mergeCell ref="L489:M489"/>
    <mergeCell ref="P485:P487"/>
    <mergeCell ref="Q485:Q487"/>
    <mergeCell ref="R485:R487"/>
    <mergeCell ref="L496:M496"/>
    <mergeCell ref="B498:O498"/>
    <mergeCell ref="S485:S490"/>
    <mergeCell ref="C486:D486"/>
    <mergeCell ref="H486:I486"/>
    <mergeCell ref="J486:K486"/>
    <mergeCell ref="L486:M486"/>
    <mergeCell ref="E488:E490"/>
    <mergeCell ref="H488:I488"/>
    <mergeCell ref="J488:K488"/>
    <mergeCell ref="L488:M488"/>
    <mergeCell ref="N488:N490"/>
    <mergeCell ref="O488:O490"/>
    <mergeCell ref="P488:P490"/>
    <mergeCell ref="Q488:Q490"/>
    <mergeCell ref="L482:M482"/>
    <mergeCell ref="B484:O484"/>
    <mergeCell ref="A485:A491"/>
    <mergeCell ref="B485:B487"/>
    <mergeCell ref="E485:E487"/>
    <mergeCell ref="H485:I485"/>
    <mergeCell ref="J485:K485"/>
    <mergeCell ref="L485:M485"/>
    <mergeCell ref="N485:N487"/>
    <mergeCell ref="O485:O487"/>
    <mergeCell ref="B488:B490"/>
    <mergeCell ref="B491:O491"/>
    <mergeCell ref="A478:A484"/>
    <mergeCell ref="B478:B480"/>
    <mergeCell ref="B481:B483"/>
    <mergeCell ref="R478:R480"/>
    <mergeCell ref="S478:S483"/>
    <mergeCell ref="C479:D479"/>
    <mergeCell ref="H479:I479"/>
    <mergeCell ref="J479:K479"/>
    <mergeCell ref="L479:M479"/>
    <mergeCell ref="E481:E483"/>
    <mergeCell ref="H481:I481"/>
    <mergeCell ref="J481:K481"/>
    <mergeCell ref="L481:M481"/>
    <mergeCell ref="N481:N483"/>
    <mergeCell ref="O481:O483"/>
    <mergeCell ref="P481:P483"/>
    <mergeCell ref="Q481:Q483"/>
    <mergeCell ref="R481:R483"/>
    <mergeCell ref="C482:D482"/>
    <mergeCell ref="L478:M478"/>
    <mergeCell ref="N478:N480"/>
    <mergeCell ref="O478:O480"/>
    <mergeCell ref="P478:P480"/>
    <mergeCell ref="Q478:Q480"/>
    <mergeCell ref="E478:E480"/>
    <mergeCell ref="H478:I478"/>
    <mergeCell ref="J478:K478"/>
    <mergeCell ref="H482:I482"/>
    <mergeCell ref="J482:K482"/>
    <mergeCell ref="H475:I475"/>
    <mergeCell ref="J475:K475"/>
    <mergeCell ref="L475:M475"/>
    <mergeCell ref="P471:P473"/>
    <mergeCell ref="Q471:Q473"/>
    <mergeCell ref="R471:R473"/>
    <mergeCell ref="S471:S476"/>
    <mergeCell ref="C472:D472"/>
    <mergeCell ref="H472:I472"/>
    <mergeCell ref="J472:K472"/>
    <mergeCell ref="L472:M472"/>
    <mergeCell ref="E474:E476"/>
    <mergeCell ref="H474:I474"/>
    <mergeCell ref="J474:K474"/>
    <mergeCell ref="L474:M474"/>
    <mergeCell ref="N474:N476"/>
    <mergeCell ref="O474:O476"/>
    <mergeCell ref="P474:P476"/>
    <mergeCell ref="Q474:Q476"/>
    <mergeCell ref="A471:A477"/>
    <mergeCell ref="B471:B473"/>
    <mergeCell ref="E471:E473"/>
    <mergeCell ref="H471:I471"/>
    <mergeCell ref="J471:K471"/>
    <mergeCell ref="L471:M471"/>
    <mergeCell ref="N471:N473"/>
    <mergeCell ref="O471:O473"/>
    <mergeCell ref="B474:B476"/>
    <mergeCell ref="B477:O477"/>
    <mergeCell ref="R464:R466"/>
    <mergeCell ref="S464:S469"/>
    <mergeCell ref="C465:D465"/>
    <mergeCell ref="H465:I465"/>
    <mergeCell ref="J465:K465"/>
    <mergeCell ref="L465:M465"/>
    <mergeCell ref="E467:E469"/>
    <mergeCell ref="H467:I467"/>
    <mergeCell ref="J467:K467"/>
    <mergeCell ref="L467:M467"/>
    <mergeCell ref="N467:N469"/>
    <mergeCell ref="O467:O469"/>
    <mergeCell ref="P467:P469"/>
    <mergeCell ref="Q467:Q469"/>
    <mergeCell ref="R467:R469"/>
    <mergeCell ref="C468:D468"/>
    <mergeCell ref="L464:M464"/>
    <mergeCell ref="N464:N466"/>
    <mergeCell ref="O464:O466"/>
    <mergeCell ref="P464:P466"/>
    <mergeCell ref="R474:R476"/>
    <mergeCell ref="C475:D475"/>
    <mergeCell ref="Q464:Q466"/>
    <mergeCell ref="A464:A470"/>
    <mergeCell ref="B464:B466"/>
    <mergeCell ref="E464:E466"/>
    <mergeCell ref="H464:I464"/>
    <mergeCell ref="J464:K464"/>
    <mergeCell ref="B467:B469"/>
    <mergeCell ref="H468:I468"/>
    <mergeCell ref="J468:K468"/>
    <mergeCell ref="R460:R462"/>
    <mergeCell ref="C461:D461"/>
    <mergeCell ref="H461:I461"/>
    <mergeCell ref="J461:K461"/>
    <mergeCell ref="L461:M461"/>
    <mergeCell ref="P457:P459"/>
    <mergeCell ref="Q457:Q459"/>
    <mergeCell ref="R457:R459"/>
    <mergeCell ref="L468:M468"/>
    <mergeCell ref="B470:O470"/>
    <mergeCell ref="S457:S462"/>
    <mergeCell ref="C458:D458"/>
    <mergeCell ref="H458:I458"/>
    <mergeCell ref="J458:K458"/>
    <mergeCell ref="L458:M458"/>
    <mergeCell ref="E460:E462"/>
    <mergeCell ref="H460:I460"/>
    <mergeCell ref="J460:K460"/>
    <mergeCell ref="L460:M460"/>
    <mergeCell ref="N460:N462"/>
    <mergeCell ref="O460:O462"/>
    <mergeCell ref="P460:P462"/>
    <mergeCell ref="Q460:Q462"/>
    <mergeCell ref="L454:M454"/>
    <mergeCell ref="B456:O456"/>
    <mergeCell ref="A457:A463"/>
    <mergeCell ref="B457:B459"/>
    <mergeCell ref="E457:E459"/>
    <mergeCell ref="H457:I457"/>
    <mergeCell ref="J457:K457"/>
    <mergeCell ref="L457:M457"/>
    <mergeCell ref="N457:N459"/>
    <mergeCell ref="O457:O459"/>
    <mergeCell ref="B460:B462"/>
    <mergeCell ref="B463:O463"/>
    <mergeCell ref="A450:A456"/>
    <mergeCell ref="B450:B452"/>
    <mergeCell ref="B453:B455"/>
    <mergeCell ref="R450:R452"/>
    <mergeCell ref="S450:S455"/>
    <mergeCell ref="C451:D451"/>
    <mergeCell ref="H451:I451"/>
    <mergeCell ref="J451:K451"/>
    <mergeCell ref="L451:M451"/>
    <mergeCell ref="E453:E455"/>
    <mergeCell ref="H453:I453"/>
    <mergeCell ref="J453:K453"/>
    <mergeCell ref="L453:M453"/>
    <mergeCell ref="N453:N455"/>
    <mergeCell ref="O453:O455"/>
    <mergeCell ref="P453:P455"/>
    <mergeCell ref="Q453:Q455"/>
    <mergeCell ref="R453:R455"/>
    <mergeCell ref="C454:D454"/>
    <mergeCell ref="L450:M450"/>
    <mergeCell ref="N450:N452"/>
    <mergeCell ref="O450:O452"/>
    <mergeCell ref="P450:P452"/>
    <mergeCell ref="Q450:Q452"/>
    <mergeCell ref="E450:E452"/>
    <mergeCell ref="H450:I450"/>
    <mergeCell ref="J450:K450"/>
    <mergeCell ref="H454:I454"/>
    <mergeCell ref="J454:K454"/>
    <mergeCell ref="H447:I447"/>
    <mergeCell ref="J447:K447"/>
    <mergeCell ref="L447:M447"/>
    <mergeCell ref="P443:P445"/>
    <mergeCell ref="Q443:Q445"/>
    <mergeCell ref="R443:R445"/>
    <mergeCell ref="S443:S448"/>
    <mergeCell ref="C444:D444"/>
    <mergeCell ref="H444:I444"/>
    <mergeCell ref="J444:K444"/>
    <mergeCell ref="L444:M444"/>
    <mergeCell ref="E446:E448"/>
    <mergeCell ref="H446:I446"/>
    <mergeCell ref="J446:K446"/>
    <mergeCell ref="L446:M446"/>
    <mergeCell ref="N446:N448"/>
    <mergeCell ref="O446:O448"/>
    <mergeCell ref="P446:P448"/>
    <mergeCell ref="Q446:Q448"/>
    <mergeCell ref="A443:A449"/>
    <mergeCell ref="B443:B445"/>
    <mergeCell ref="E443:E445"/>
    <mergeCell ref="H443:I443"/>
    <mergeCell ref="J443:K443"/>
    <mergeCell ref="L443:M443"/>
    <mergeCell ref="N443:N445"/>
    <mergeCell ref="O443:O445"/>
    <mergeCell ref="B446:B448"/>
    <mergeCell ref="B449:O449"/>
    <mergeCell ref="R436:R438"/>
    <mergeCell ref="S436:S441"/>
    <mergeCell ref="C437:D437"/>
    <mergeCell ref="H437:I437"/>
    <mergeCell ref="J437:K437"/>
    <mergeCell ref="L437:M437"/>
    <mergeCell ref="E439:E441"/>
    <mergeCell ref="H439:I439"/>
    <mergeCell ref="J439:K439"/>
    <mergeCell ref="L439:M439"/>
    <mergeCell ref="N439:N441"/>
    <mergeCell ref="O439:O441"/>
    <mergeCell ref="P439:P441"/>
    <mergeCell ref="Q439:Q441"/>
    <mergeCell ref="R439:R441"/>
    <mergeCell ref="C440:D440"/>
    <mergeCell ref="L436:M436"/>
    <mergeCell ref="N436:N438"/>
    <mergeCell ref="O436:O438"/>
    <mergeCell ref="P436:P438"/>
    <mergeCell ref="R446:R448"/>
    <mergeCell ref="C447:D447"/>
    <mergeCell ref="Q436:Q438"/>
    <mergeCell ref="A436:A442"/>
    <mergeCell ref="B436:B438"/>
    <mergeCell ref="E436:E438"/>
    <mergeCell ref="H436:I436"/>
    <mergeCell ref="J436:K436"/>
    <mergeCell ref="B439:B441"/>
    <mergeCell ref="H440:I440"/>
    <mergeCell ref="J440:K440"/>
    <mergeCell ref="R432:R434"/>
    <mergeCell ref="C433:D433"/>
    <mergeCell ref="H433:I433"/>
    <mergeCell ref="J433:K433"/>
    <mergeCell ref="L433:M433"/>
    <mergeCell ref="P429:P431"/>
    <mergeCell ref="Q429:Q431"/>
    <mergeCell ref="R429:R431"/>
    <mergeCell ref="L440:M440"/>
    <mergeCell ref="B442:O442"/>
    <mergeCell ref="S429:S434"/>
    <mergeCell ref="C430:D430"/>
    <mergeCell ref="H430:I430"/>
    <mergeCell ref="J430:K430"/>
    <mergeCell ref="L430:M430"/>
    <mergeCell ref="E432:E434"/>
    <mergeCell ref="H432:I432"/>
    <mergeCell ref="J432:K432"/>
    <mergeCell ref="L432:M432"/>
    <mergeCell ref="N432:N434"/>
    <mergeCell ref="O432:O434"/>
    <mergeCell ref="P432:P434"/>
    <mergeCell ref="Q432:Q434"/>
    <mergeCell ref="L426:M426"/>
    <mergeCell ref="B428:O428"/>
    <mergeCell ref="A429:A435"/>
    <mergeCell ref="B429:B431"/>
    <mergeCell ref="E429:E431"/>
    <mergeCell ref="H429:I429"/>
    <mergeCell ref="J429:K429"/>
    <mergeCell ref="L429:M429"/>
    <mergeCell ref="N429:N431"/>
    <mergeCell ref="O429:O431"/>
    <mergeCell ref="B432:B434"/>
    <mergeCell ref="B435:O435"/>
    <mergeCell ref="A422:A428"/>
    <mergeCell ref="B422:B424"/>
    <mergeCell ref="B425:B427"/>
    <mergeCell ref="R422:R424"/>
    <mergeCell ref="S422:S427"/>
    <mergeCell ref="C423:D423"/>
    <mergeCell ref="H423:I423"/>
    <mergeCell ref="J423:K423"/>
    <mergeCell ref="L423:M423"/>
    <mergeCell ref="E425:E427"/>
    <mergeCell ref="H425:I425"/>
    <mergeCell ref="J425:K425"/>
    <mergeCell ref="L425:M425"/>
    <mergeCell ref="N425:N427"/>
    <mergeCell ref="O425:O427"/>
    <mergeCell ref="P425:P427"/>
    <mergeCell ref="Q425:Q427"/>
    <mergeCell ref="R425:R427"/>
    <mergeCell ref="C426:D426"/>
    <mergeCell ref="L422:M422"/>
    <mergeCell ref="N422:N424"/>
    <mergeCell ref="O422:O424"/>
    <mergeCell ref="P422:P424"/>
    <mergeCell ref="Q422:Q424"/>
    <mergeCell ref="E422:E424"/>
    <mergeCell ref="H422:I422"/>
    <mergeCell ref="J422:K422"/>
    <mergeCell ref="H426:I426"/>
    <mergeCell ref="J426:K426"/>
    <mergeCell ref="H419:I419"/>
    <mergeCell ref="J419:K419"/>
    <mergeCell ref="L419:M419"/>
    <mergeCell ref="P415:P417"/>
    <mergeCell ref="Q415:Q417"/>
    <mergeCell ref="R415:R417"/>
    <mergeCell ref="S415:S420"/>
    <mergeCell ref="C416:D416"/>
    <mergeCell ref="H416:I416"/>
    <mergeCell ref="J416:K416"/>
    <mergeCell ref="L416:M416"/>
    <mergeCell ref="E418:E420"/>
    <mergeCell ref="H418:I418"/>
    <mergeCell ref="J418:K418"/>
    <mergeCell ref="L418:M418"/>
    <mergeCell ref="N418:N420"/>
    <mergeCell ref="O418:O420"/>
    <mergeCell ref="P418:P420"/>
    <mergeCell ref="Q418:Q420"/>
    <mergeCell ref="A415:A421"/>
    <mergeCell ref="B415:B417"/>
    <mergeCell ref="E415:E417"/>
    <mergeCell ref="H415:I415"/>
    <mergeCell ref="J415:K415"/>
    <mergeCell ref="L415:M415"/>
    <mergeCell ref="N415:N417"/>
    <mergeCell ref="O415:O417"/>
    <mergeCell ref="B418:B420"/>
    <mergeCell ref="B421:O421"/>
    <mergeCell ref="R408:R410"/>
    <mergeCell ref="S408:S413"/>
    <mergeCell ref="C409:D409"/>
    <mergeCell ref="H409:I409"/>
    <mergeCell ref="J409:K409"/>
    <mergeCell ref="L409:M409"/>
    <mergeCell ref="E411:E413"/>
    <mergeCell ref="H411:I411"/>
    <mergeCell ref="J411:K411"/>
    <mergeCell ref="L411:M411"/>
    <mergeCell ref="N411:N413"/>
    <mergeCell ref="O411:O413"/>
    <mergeCell ref="P411:P413"/>
    <mergeCell ref="Q411:Q413"/>
    <mergeCell ref="R411:R413"/>
    <mergeCell ref="C412:D412"/>
    <mergeCell ref="L408:M408"/>
    <mergeCell ref="N408:N410"/>
    <mergeCell ref="O408:O410"/>
    <mergeCell ref="P408:P410"/>
    <mergeCell ref="R418:R420"/>
    <mergeCell ref="C419:D419"/>
    <mergeCell ref="Q408:Q410"/>
    <mergeCell ref="A408:A414"/>
    <mergeCell ref="B408:B410"/>
    <mergeCell ref="E408:E410"/>
    <mergeCell ref="H408:I408"/>
    <mergeCell ref="J408:K408"/>
    <mergeCell ref="B411:B413"/>
    <mergeCell ref="H412:I412"/>
    <mergeCell ref="J412:K412"/>
    <mergeCell ref="R404:R406"/>
    <mergeCell ref="C405:D405"/>
    <mergeCell ref="H405:I405"/>
    <mergeCell ref="J405:K405"/>
    <mergeCell ref="L405:M405"/>
    <mergeCell ref="P401:P403"/>
    <mergeCell ref="Q401:Q403"/>
    <mergeCell ref="R401:R403"/>
    <mergeCell ref="L412:M412"/>
    <mergeCell ref="B414:O414"/>
    <mergeCell ref="S401:S406"/>
    <mergeCell ref="C402:D402"/>
    <mergeCell ref="H402:I402"/>
    <mergeCell ref="J402:K402"/>
    <mergeCell ref="L402:M402"/>
    <mergeCell ref="E404:E406"/>
    <mergeCell ref="H404:I404"/>
    <mergeCell ref="J404:K404"/>
    <mergeCell ref="L404:M404"/>
    <mergeCell ref="N404:N406"/>
    <mergeCell ref="O404:O406"/>
    <mergeCell ref="P404:P406"/>
    <mergeCell ref="Q404:Q406"/>
    <mergeCell ref="L398:M398"/>
    <mergeCell ref="B400:O400"/>
    <mergeCell ref="A401:A407"/>
    <mergeCell ref="B401:B403"/>
    <mergeCell ref="E401:E403"/>
    <mergeCell ref="H401:I401"/>
    <mergeCell ref="J401:K401"/>
    <mergeCell ref="L401:M401"/>
    <mergeCell ref="N401:N403"/>
    <mergeCell ref="O401:O403"/>
    <mergeCell ref="B404:B406"/>
    <mergeCell ref="B407:O407"/>
    <mergeCell ref="A394:A400"/>
    <mergeCell ref="B394:B396"/>
    <mergeCell ref="B397:B399"/>
    <mergeCell ref="R394:R396"/>
    <mergeCell ref="S394:S399"/>
    <mergeCell ref="C395:D395"/>
    <mergeCell ref="H395:I395"/>
    <mergeCell ref="J395:K395"/>
    <mergeCell ref="L395:M395"/>
    <mergeCell ref="E397:E399"/>
    <mergeCell ref="H397:I397"/>
    <mergeCell ref="J397:K397"/>
    <mergeCell ref="L397:M397"/>
    <mergeCell ref="N397:N399"/>
    <mergeCell ref="O397:O399"/>
    <mergeCell ref="P397:P399"/>
    <mergeCell ref="Q397:Q399"/>
    <mergeCell ref="R397:R399"/>
    <mergeCell ref="C398:D398"/>
    <mergeCell ref="L394:M394"/>
    <mergeCell ref="N394:N396"/>
    <mergeCell ref="O394:O396"/>
    <mergeCell ref="P394:P396"/>
    <mergeCell ref="Q394:Q396"/>
    <mergeCell ref="E394:E396"/>
    <mergeCell ref="H394:I394"/>
    <mergeCell ref="J394:K394"/>
    <mergeCell ref="H398:I398"/>
    <mergeCell ref="J398:K398"/>
    <mergeCell ref="H391:I391"/>
    <mergeCell ref="J391:K391"/>
    <mergeCell ref="L391:M391"/>
    <mergeCell ref="P387:P389"/>
    <mergeCell ref="Q387:Q389"/>
    <mergeCell ref="R387:R389"/>
    <mergeCell ref="S387:S392"/>
    <mergeCell ref="C388:D388"/>
    <mergeCell ref="H388:I388"/>
    <mergeCell ref="J388:K388"/>
    <mergeCell ref="L388:M388"/>
    <mergeCell ref="E390:E392"/>
    <mergeCell ref="H390:I390"/>
    <mergeCell ref="J390:K390"/>
    <mergeCell ref="L390:M390"/>
    <mergeCell ref="N390:N392"/>
    <mergeCell ref="O390:O392"/>
    <mergeCell ref="P390:P392"/>
    <mergeCell ref="Q390:Q392"/>
    <mergeCell ref="A387:A393"/>
    <mergeCell ref="B387:B389"/>
    <mergeCell ref="E387:E389"/>
    <mergeCell ref="H387:I387"/>
    <mergeCell ref="J387:K387"/>
    <mergeCell ref="L387:M387"/>
    <mergeCell ref="N387:N389"/>
    <mergeCell ref="O387:O389"/>
    <mergeCell ref="B390:B392"/>
    <mergeCell ref="B393:O393"/>
    <mergeCell ref="R380:R382"/>
    <mergeCell ref="S380:S385"/>
    <mergeCell ref="C381:D381"/>
    <mergeCell ref="H381:I381"/>
    <mergeCell ref="J381:K381"/>
    <mergeCell ref="L381:M381"/>
    <mergeCell ref="E383:E385"/>
    <mergeCell ref="H383:I383"/>
    <mergeCell ref="J383:K383"/>
    <mergeCell ref="L383:M383"/>
    <mergeCell ref="N383:N385"/>
    <mergeCell ref="O383:O385"/>
    <mergeCell ref="P383:P385"/>
    <mergeCell ref="Q383:Q385"/>
    <mergeCell ref="R383:R385"/>
    <mergeCell ref="C384:D384"/>
    <mergeCell ref="L380:M380"/>
    <mergeCell ref="N380:N382"/>
    <mergeCell ref="O380:O382"/>
    <mergeCell ref="P380:P382"/>
    <mergeCell ref="R390:R392"/>
    <mergeCell ref="C391:D391"/>
    <mergeCell ref="Q380:Q382"/>
    <mergeCell ref="A380:A386"/>
    <mergeCell ref="B380:B382"/>
    <mergeCell ref="E380:E382"/>
    <mergeCell ref="H380:I380"/>
    <mergeCell ref="J380:K380"/>
    <mergeCell ref="B383:B385"/>
    <mergeCell ref="H384:I384"/>
    <mergeCell ref="J384:K384"/>
    <mergeCell ref="R376:R378"/>
    <mergeCell ref="C377:D377"/>
    <mergeCell ref="H377:I377"/>
    <mergeCell ref="J377:K377"/>
    <mergeCell ref="L377:M377"/>
    <mergeCell ref="P373:P375"/>
    <mergeCell ref="Q373:Q375"/>
    <mergeCell ref="R373:R375"/>
    <mergeCell ref="L384:M384"/>
    <mergeCell ref="B386:O386"/>
    <mergeCell ref="S373:S378"/>
    <mergeCell ref="C374:D374"/>
    <mergeCell ref="H374:I374"/>
    <mergeCell ref="J374:K374"/>
    <mergeCell ref="L374:M374"/>
    <mergeCell ref="E376:E378"/>
    <mergeCell ref="H376:I376"/>
    <mergeCell ref="J376:K376"/>
    <mergeCell ref="L376:M376"/>
    <mergeCell ref="N376:N378"/>
    <mergeCell ref="O376:O378"/>
    <mergeCell ref="P376:P378"/>
    <mergeCell ref="Q376:Q378"/>
    <mergeCell ref="L370:M370"/>
    <mergeCell ref="B372:O372"/>
    <mergeCell ref="A373:A379"/>
    <mergeCell ref="B373:B375"/>
    <mergeCell ref="E373:E375"/>
    <mergeCell ref="H373:I373"/>
    <mergeCell ref="J373:K373"/>
    <mergeCell ref="L373:M373"/>
    <mergeCell ref="N373:N375"/>
    <mergeCell ref="O373:O375"/>
    <mergeCell ref="B376:B378"/>
    <mergeCell ref="B379:O379"/>
    <mergeCell ref="A366:A372"/>
    <mergeCell ref="B366:B368"/>
    <mergeCell ref="B369:B371"/>
    <mergeCell ref="R366:R368"/>
    <mergeCell ref="S366:S371"/>
    <mergeCell ref="C367:D367"/>
    <mergeCell ref="H367:I367"/>
    <mergeCell ref="J367:K367"/>
    <mergeCell ref="L367:M367"/>
    <mergeCell ref="E369:E371"/>
    <mergeCell ref="H369:I369"/>
    <mergeCell ref="J369:K369"/>
    <mergeCell ref="L369:M369"/>
    <mergeCell ref="N369:N371"/>
    <mergeCell ref="O369:O371"/>
    <mergeCell ref="P369:P371"/>
    <mergeCell ref="Q369:Q371"/>
    <mergeCell ref="R369:R371"/>
    <mergeCell ref="C370:D370"/>
    <mergeCell ref="L366:M366"/>
    <mergeCell ref="N366:N368"/>
    <mergeCell ref="O366:O368"/>
    <mergeCell ref="P366:P368"/>
    <mergeCell ref="Q366:Q368"/>
    <mergeCell ref="E366:E368"/>
    <mergeCell ref="H366:I366"/>
    <mergeCell ref="J366:K366"/>
    <mergeCell ref="H370:I370"/>
    <mergeCell ref="J370:K370"/>
    <mergeCell ref="H363:I363"/>
    <mergeCell ref="J363:K363"/>
    <mergeCell ref="L363:M363"/>
    <mergeCell ref="P359:P361"/>
    <mergeCell ref="Q359:Q361"/>
    <mergeCell ref="R359:R361"/>
    <mergeCell ref="S359:S364"/>
    <mergeCell ref="C360:D360"/>
    <mergeCell ref="H360:I360"/>
    <mergeCell ref="J360:K360"/>
    <mergeCell ref="L360:M360"/>
    <mergeCell ref="E362:E364"/>
    <mergeCell ref="H362:I362"/>
    <mergeCell ref="J362:K362"/>
    <mergeCell ref="L362:M362"/>
    <mergeCell ref="N362:N364"/>
    <mergeCell ref="O362:O364"/>
    <mergeCell ref="P362:P364"/>
    <mergeCell ref="Q362:Q364"/>
    <mergeCell ref="A359:A365"/>
    <mergeCell ref="B359:B361"/>
    <mergeCell ref="E359:E361"/>
    <mergeCell ref="H359:I359"/>
    <mergeCell ref="J359:K359"/>
    <mergeCell ref="L359:M359"/>
    <mergeCell ref="N359:N361"/>
    <mergeCell ref="O359:O361"/>
    <mergeCell ref="B362:B364"/>
    <mergeCell ref="B365:O365"/>
    <mergeCell ref="R352:R354"/>
    <mergeCell ref="S352:S357"/>
    <mergeCell ref="C353:D353"/>
    <mergeCell ref="H353:I353"/>
    <mergeCell ref="J353:K353"/>
    <mergeCell ref="L353:M353"/>
    <mergeCell ref="E355:E357"/>
    <mergeCell ref="H355:I355"/>
    <mergeCell ref="J355:K355"/>
    <mergeCell ref="L355:M355"/>
    <mergeCell ref="N355:N357"/>
    <mergeCell ref="O355:O357"/>
    <mergeCell ref="P355:P357"/>
    <mergeCell ref="Q355:Q357"/>
    <mergeCell ref="R355:R357"/>
    <mergeCell ref="C356:D356"/>
    <mergeCell ref="L352:M352"/>
    <mergeCell ref="N352:N354"/>
    <mergeCell ref="O352:O354"/>
    <mergeCell ref="P352:P354"/>
    <mergeCell ref="R362:R364"/>
    <mergeCell ref="C363:D363"/>
    <mergeCell ref="Q352:Q354"/>
    <mergeCell ref="A352:A358"/>
    <mergeCell ref="B352:B354"/>
    <mergeCell ref="E352:E354"/>
    <mergeCell ref="H352:I352"/>
    <mergeCell ref="J352:K352"/>
    <mergeCell ref="B355:B357"/>
    <mergeCell ref="H356:I356"/>
    <mergeCell ref="J356:K356"/>
    <mergeCell ref="R348:R350"/>
    <mergeCell ref="C349:D349"/>
    <mergeCell ref="H349:I349"/>
    <mergeCell ref="J349:K349"/>
    <mergeCell ref="L349:M349"/>
    <mergeCell ref="P345:P347"/>
    <mergeCell ref="Q345:Q347"/>
    <mergeCell ref="R345:R347"/>
    <mergeCell ref="L356:M356"/>
    <mergeCell ref="B358:O358"/>
    <mergeCell ref="S345:S350"/>
    <mergeCell ref="C346:D346"/>
    <mergeCell ref="H346:I346"/>
    <mergeCell ref="J346:K346"/>
    <mergeCell ref="L346:M346"/>
    <mergeCell ref="E348:E350"/>
    <mergeCell ref="H348:I348"/>
    <mergeCell ref="J348:K348"/>
    <mergeCell ref="L348:M348"/>
    <mergeCell ref="N348:N350"/>
    <mergeCell ref="O348:O350"/>
    <mergeCell ref="P348:P350"/>
    <mergeCell ref="Q348:Q350"/>
    <mergeCell ref="L342:M342"/>
    <mergeCell ref="B344:O344"/>
    <mergeCell ref="A345:A351"/>
    <mergeCell ref="B345:B347"/>
    <mergeCell ref="E345:E347"/>
    <mergeCell ref="H345:I345"/>
    <mergeCell ref="J345:K345"/>
    <mergeCell ref="L345:M345"/>
    <mergeCell ref="N345:N347"/>
    <mergeCell ref="O345:O347"/>
    <mergeCell ref="B348:B350"/>
    <mergeCell ref="B351:O351"/>
    <mergeCell ref="A338:A344"/>
    <mergeCell ref="B338:B340"/>
    <mergeCell ref="B341:B343"/>
    <mergeCell ref="R338:R340"/>
    <mergeCell ref="S338:S343"/>
    <mergeCell ref="C339:D339"/>
    <mergeCell ref="H339:I339"/>
    <mergeCell ref="J339:K339"/>
    <mergeCell ref="L339:M339"/>
    <mergeCell ref="E341:E343"/>
    <mergeCell ref="H341:I341"/>
    <mergeCell ref="J341:K341"/>
    <mergeCell ref="L341:M341"/>
    <mergeCell ref="N341:N343"/>
    <mergeCell ref="O341:O343"/>
    <mergeCell ref="P341:P343"/>
    <mergeCell ref="Q341:Q343"/>
    <mergeCell ref="R341:R343"/>
    <mergeCell ref="C342:D342"/>
    <mergeCell ref="L338:M338"/>
    <mergeCell ref="N338:N340"/>
    <mergeCell ref="O338:O340"/>
    <mergeCell ref="P338:P340"/>
    <mergeCell ref="Q338:Q340"/>
    <mergeCell ref="E338:E340"/>
    <mergeCell ref="H338:I338"/>
    <mergeCell ref="J338:K338"/>
    <mergeCell ref="H342:I342"/>
    <mergeCell ref="J342:K342"/>
    <mergeCell ref="H335:I335"/>
    <mergeCell ref="J335:K335"/>
    <mergeCell ref="L335:M335"/>
    <mergeCell ref="P331:P333"/>
    <mergeCell ref="Q331:Q333"/>
    <mergeCell ref="R331:R333"/>
    <mergeCell ref="S331:S336"/>
    <mergeCell ref="C332:D332"/>
    <mergeCell ref="H332:I332"/>
    <mergeCell ref="J332:K332"/>
    <mergeCell ref="L332:M332"/>
    <mergeCell ref="E334:E336"/>
    <mergeCell ref="H334:I334"/>
    <mergeCell ref="J334:K334"/>
    <mergeCell ref="L334:M334"/>
    <mergeCell ref="N334:N336"/>
    <mergeCell ref="O334:O336"/>
    <mergeCell ref="P334:P336"/>
    <mergeCell ref="Q334:Q336"/>
    <mergeCell ref="A331:A337"/>
    <mergeCell ref="B331:B333"/>
    <mergeCell ref="E331:E333"/>
    <mergeCell ref="H331:I331"/>
    <mergeCell ref="J331:K331"/>
    <mergeCell ref="L331:M331"/>
    <mergeCell ref="N331:N333"/>
    <mergeCell ref="O331:O333"/>
    <mergeCell ref="B334:B336"/>
    <mergeCell ref="B337:O337"/>
    <mergeCell ref="R324:R326"/>
    <mergeCell ref="S324:S329"/>
    <mergeCell ref="C325:D325"/>
    <mergeCell ref="H325:I325"/>
    <mergeCell ref="J325:K325"/>
    <mergeCell ref="L325:M325"/>
    <mergeCell ref="E327:E329"/>
    <mergeCell ref="H327:I327"/>
    <mergeCell ref="J327:K327"/>
    <mergeCell ref="L327:M327"/>
    <mergeCell ref="N327:N329"/>
    <mergeCell ref="O327:O329"/>
    <mergeCell ref="P327:P329"/>
    <mergeCell ref="Q327:Q329"/>
    <mergeCell ref="R327:R329"/>
    <mergeCell ref="C328:D328"/>
    <mergeCell ref="L324:M324"/>
    <mergeCell ref="N324:N326"/>
    <mergeCell ref="O324:O326"/>
    <mergeCell ref="P324:P326"/>
    <mergeCell ref="R334:R336"/>
    <mergeCell ref="C335:D335"/>
    <mergeCell ref="Q324:Q326"/>
    <mergeCell ref="A324:A330"/>
    <mergeCell ref="B324:B326"/>
    <mergeCell ref="E324:E326"/>
    <mergeCell ref="H324:I324"/>
    <mergeCell ref="J324:K324"/>
    <mergeCell ref="B327:B329"/>
    <mergeCell ref="H328:I328"/>
    <mergeCell ref="J328:K328"/>
    <mergeCell ref="R320:R322"/>
    <mergeCell ref="C321:D321"/>
    <mergeCell ref="H321:I321"/>
    <mergeCell ref="J321:K321"/>
    <mergeCell ref="L321:M321"/>
    <mergeCell ref="P317:P319"/>
    <mergeCell ref="Q317:Q319"/>
    <mergeCell ref="R317:R319"/>
    <mergeCell ref="L328:M328"/>
    <mergeCell ref="B330:O330"/>
    <mergeCell ref="S317:S322"/>
    <mergeCell ref="C318:D318"/>
    <mergeCell ref="H318:I318"/>
    <mergeCell ref="J318:K318"/>
    <mergeCell ref="L318:M318"/>
    <mergeCell ref="E320:E322"/>
    <mergeCell ref="H320:I320"/>
    <mergeCell ref="J320:K320"/>
    <mergeCell ref="L320:M320"/>
    <mergeCell ref="N320:N322"/>
    <mergeCell ref="O320:O322"/>
    <mergeCell ref="P320:P322"/>
    <mergeCell ref="Q320:Q322"/>
    <mergeCell ref="L314:M314"/>
    <mergeCell ref="B316:O316"/>
    <mergeCell ref="A317:A323"/>
    <mergeCell ref="B317:B319"/>
    <mergeCell ref="E317:E319"/>
    <mergeCell ref="H317:I317"/>
    <mergeCell ref="J317:K317"/>
    <mergeCell ref="L317:M317"/>
    <mergeCell ref="N317:N319"/>
    <mergeCell ref="O317:O319"/>
    <mergeCell ref="B320:B322"/>
    <mergeCell ref="B323:O323"/>
    <mergeCell ref="A310:A316"/>
    <mergeCell ref="B310:B312"/>
    <mergeCell ref="B313:B315"/>
    <mergeCell ref="R310:R312"/>
    <mergeCell ref="S310:S315"/>
    <mergeCell ref="C311:D311"/>
    <mergeCell ref="H311:I311"/>
    <mergeCell ref="J311:K311"/>
    <mergeCell ref="L311:M311"/>
    <mergeCell ref="E313:E315"/>
    <mergeCell ref="H313:I313"/>
    <mergeCell ref="J313:K313"/>
    <mergeCell ref="L313:M313"/>
    <mergeCell ref="N313:N315"/>
    <mergeCell ref="O313:O315"/>
    <mergeCell ref="P313:P315"/>
    <mergeCell ref="Q313:Q315"/>
    <mergeCell ref="R313:R315"/>
    <mergeCell ref="C314:D314"/>
    <mergeCell ref="L310:M310"/>
    <mergeCell ref="N310:N312"/>
    <mergeCell ref="O310:O312"/>
    <mergeCell ref="P310:P312"/>
    <mergeCell ref="Q310:Q312"/>
    <mergeCell ref="E310:E312"/>
    <mergeCell ref="H310:I310"/>
    <mergeCell ref="J310:K310"/>
    <mergeCell ref="H314:I314"/>
    <mergeCell ref="J314:K314"/>
    <mergeCell ref="H307:I307"/>
    <mergeCell ref="J307:K307"/>
    <mergeCell ref="L307:M307"/>
    <mergeCell ref="P303:P305"/>
    <mergeCell ref="Q303:Q305"/>
    <mergeCell ref="R303:R305"/>
    <mergeCell ref="S303:S308"/>
    <mergeCell ref="C304:D304"/>
    <mergeCell ref="H304:I304"/>
    <mergeCell ref="J304:K304"/>
    <mergeCell ref="L304:M304"/>
    <mergeCell ref="E306:E308"/>
    <mergeCell ref="H306:I306"/>
    <mergeCell ref="J306:K306"/>
    <mergeCell ref="L306:M306"/>
    <mergeCell ref="N306:N308"/>
    <mergeCell ref="O306:O308"/>
    <mergeCell ref="P306:P308"/>
    <mergeCell ref="Q306:Q308"/>
    <mergeCell ref="A303:A309"/>
    <mergeCell ref="B303:B305"/>
    <mergeCell ref="E303:E305"/>
    <mergeCell ref="H303:I303"/>
    <mergeCell ref="J303:K303"/>
    <mergeCell ref="L303:M303"/>
    <mergeCell ref="N303:N305"/>
    <mergeCell ref="O303:O305"/>
    <mergeCell ref="B306:B308"/>
    <mergeCell ref="B309:O309"/>
    <mergeCell ref="R296:R298"/>
    <mergeCell ref="S296:S301"/>
    <mergeCell ref="C297:D297"/>
    <mergeCell ref="H297:I297"/>
    <mergeCell ref="J297:K297"/>
    <mergeCell ref="L297:M297"/>
    <mergeCell ref="E299:E301"/>
    <mergeCell ref="H299:I299"/>
    <mergeCell ref="J299:K299"/>
    <mergeCell ref="L299:M299"/>
    <mergeCell ref="N299:N301"/>
    <mergeCell ref="O299:O301"/>
    <mergeCell ref="P299:P301"/>
    <mergeCell ref="Q299:Q301"/>
    <mergeCell ref="R299:R301"/>
    <mergeCell ref="C300:D300"/>
    <mergeCell ref="L296:M296"/>
    <mergeCell ref="N296:N298"/>
    <mergeCell ref="O296:O298"/>
    <mergeCell ref="P296:P298"/>
    <mergeCell ref="R306:R308"/>
    <mergeCell ref="C307:D307"/>
    <mergeCell ref="Q296:Q298"/>
    <mergeCell ref="A296:A302"/>
    <mergeCell ref="B296:B298"/>
    <mergeCell ref="E296:E298"/>
    <mergeCell ref="H296:I296"/>
    <mergeCell ref="J296:K296"/>
    <mergeCell ref="B299:B301"/>
    <mergeCell ref="H300:I300"/>
    <mergeCell ref="J300:K300"/>
    <mergeCell ref="R292:R294"/>
    <mergeCell ref="C293:D293"/>
    <mergeCell ref="H293:I293"/>
    <mergeCell ref="J293:K293"/>
    <mergeCell ref="L293:M293"/>
    <mergeCell ref="P289:P291"/>
    <mergeCell ref="Q289:Q291"/>
    <mergeCell ref="R289:R291"/>
    <mergeCell ref="L300:M300"/>
    <mergeCell ref="B302:O302"/>
    <mergeCell ref="S289:S294"/>
    <mergeCell ref="C290:D290"/>
    <mergeCell ref="H290:I290"/>
    <mergeCell ref="J290:K290"/>
    <mergeCell ref="L290:M290"/>
    <mergeCell ref="E292:E294"/>
    <mergeCell ref="H292:I292"/>
    <mergeCell ref="J292:K292"/>
    <mergeCell ref="L292:M292"/>
    <mergeCell ref="N292:N294"/>
    <mergeCell ref="O292:O294"/>
    <mergeCell ref="P292:P294"/>
    <mergeCell ref="Q292:Q294"/>
    <mergeCell ref="L286:M286"/>
    <mergeCell ref="B288:O288"/>
    <mergeCell ref="A289:A295"/>
    <mergeCell ref="B289:B291"/>
    <mergeCell ref="E289:E291"/>
    <mergeCell ref="H289:I289"/>
    <mergeCell ref="J289:K289"/>
    <mergeCell ref="L289:M289"/>
    <mergeCell ref="N289:N291"/>
    <mergeCell ref="O289:O291"/>
    <mergeCell ref="B292:B294"/>
    <mergeCell ref="B295:O295"/>
    <mergeCell ref="A282:A288"/>
    <mergeCell ref="B282:B284"/>
    <mergeCell ref="B285:B287"/>
    <mergeCell ref="R282:R284"/>
    <mergeCell ref="S282:S287"/>
    <mergeCell ref="C283:D283"/>
    <mergeCell ref="H283:I283"/>
    <mergeCell ref="J283:K283"/>
    <mergeCell ref="L283:M283"/>
    <mergeCell ref="E285:E287"/>
    <mergeCell ref="H285:I285"/>
    <mergeCell ref="J285:K285"/>
    <mergeCell ref="L285:M285"/>
    <mergeCell ref="N285:N287"/>
    <mergeCell ref="O285:O287"/>
    <mergeCell ref="P285:P287"/>
    <mergeCell ref="Q285:Q287"/>
    <mergeCell ref="R285:R287"/>
    <mergeCell ref="C286:D286"/>
    <mergeCell ref="L282:M282"/>
    <mergeCell ref="N282:N284"/>
    <mergeCell ref="O282:O284"/>
    <mergeCell ref="P282:P284"/>
    <mergeCell ref="Q282:Q284"/>
    <mergeCell ref="E282:E284"/>
    <mergeCell ref="H282:I282"/>
    <mergeCell ref="J282:K282"/>
    <mergeCell ref="H286:I286"/>
    <mergeCell ref="J286:K286"/>
    <mergeCell ref="H279:I279"/>
    <mergeCell ref="J279:K279"/>
    <mergeCell ref="L279:M279"/>
    <mergeCell ref="P275:P277"/>
    <mergeCell ref="Q275:Q277"/>
    <mergeCell ref="R275:R277"/>
    <mergeCell ref="S275:S280"/>
    <mergeCell ref="C276:D276"/>
    <mergeCell ref="H276:I276"/>
    <mergeCell ref="J276:K276"/>
    <mergeCell ref="L276:M276"/>
    <mergeCell ref="E278:E280"/>
    <mergeCell ref="H278:I278"/>
    <mergeCell ref="J278:K278"/>
    <mergeCell ref="L278:M278"/>
    <mergeCell ref="N278:N280"/>
    <mergeCell ref="O278:O280"/>
    <mergeCell ref="P278:P280"/>
    <mergeCell ref="Q278:Q280"/>
    <mergeCell ref="A275:A281"/>
    <mergeCell ref="B275:B277"/>
    <mergeCell ref="E275:E277"/>
    <mergeCell ref="H275:I275"/>
    <mergeCell ref="J275:K275"/>
    <mergeCell ref="L275:M275"/>
    <mergeCell ref="N275:N277"/>
    <mergeCell ref="O275:O277"/>
    <mergeCell ref="B278:B280"/>
    <mergeCell ref="B281:O281"/>
    <mergeCell ref="R268:R270"/>
    <mergeCell ref="S268:S273"/>
    <mergeCell ref="C269:D269"/>
    <mergeCell ref="H269:I269"/>
    <mergeCell ref="J269:K269"/>
    <mergeCell ref="L269:M269"/>
    <mergeCell ref="E271:E273"/>
    <mergeCell ref="H271:I271"/>
    <mergeCell ref="J271:K271"/>
    <mergeCell ref="L271:M271"/>
    <mergeCell ref="N271:N273"/>
    <mergeCell ref="O271:O273"/>
    <mergeCell ref="P271:P273"/>
    <mergeCell ref="Q271:Q273"/>
    <mergeCell ref="R271:R273"/>
    <mergeCell ref="C272:D272"/>
    <mergeCell ref="L268:M268"/>
    <mergeCell ref="N268:N270"/>
    <mergeCell ref="O268:O270"/>
    <mergeCell ref="P268:P270"/>
    <mergeCell ref="R278:R280"/>
    <mergeCell ref="C279:D279"/>
    <mergeCell ref="Q268:Q270"/>
    <mergeCell ref="A268:A274"/>
    <mergeCell ref="B268:B270"/>
    <mergeCell ref="E268:E270"/>
    <mergeCell ref="H268:I268"/>
    <mergeCell ref="J268:K268"/>
    <mergeCell ref="B271:B273"/>
    <mergeCell ref="H272:I272"/>
    <mergeCell ref="J272:K272"/>
    <mergeCell ref="R264:R266"/>
    <mergeCell ref="C265:D265"/>
    <mergeCell ref="H265:I265"/>
    <mergeCell ref="J265:K265"/>
    <mergeCell ref="L265:M265"/>
    <mergeCell ref="P261:P263"/>
    <mergeCell ref="Q261:Q263"/>
    <mergeCell ref="R261:R263"/>
    <mergeCell ref="L272:M272"/>
    <mergeCell ref="B274:O274"/>
    <mergeCell ref="S261:S266"/>
    <mergeCell ref="C262:D262"/>
    <mergeCell ref="H262:I262"/>
    <mergeCell ref="J262:K262"/>
    <mergeCell ref="L262:M262"/>
    <mergeCell ref="E264:E266"/>
    <mergeCell ref="H264:I264"/>
    <mergeCell ref="J264:K264"/>
    <mergeCell ref="L264:M264"/>
    <mergeCell ref="N264:N266"/>
    <mergeCell ref="O264:O266"/>
    <mergeCell ref="P264:P266"/>
    <mergeCell ref="Q264:Q266"/>
    <mergeCell ref="L258:M258"/>
    <mergeCell ref="B260:O260"/>
    <mergeCell ref="A261:A267"/>
    <mergeCell ref="B261:B263"/>
    <mergeCell ref="E261:E263"/>
    <mergeCell ref="H261:I261"/>
    <mergeCell ref="J261:K261"/>
    <mergeCell ref="L261:M261"/>
    <mergeCell ref="N261:N263"/>
    <mergeCell ref="O261:O263"/>
    <mergeCell ref="B264:B266"/>
    <mergeCell ref="B267:O267"/>
    <mergeCell ref="A254:A260"/>
    <mergeCell ref="B254:B256"/>
    <mergeCell ref="B257:B259"/>
    <mergeCell ref="R254:R256"/>
    <mergeCell ref="S254:S259"/>
    <mergeCell ref="C255:D255"/>
    <mergeCell ref="H255:I255"/>
    <mergeCell ref="J255:K255"/>
    <mergeCell ref="L255:M255"/>
    <mergeCell ref="E257:E259"/>
    <mergeCell ref="H257:I257"/>
    <mergeCell ref="J257:K257"/>
    <mergeCell ref="L257:M257"/>
    <mergeCell ref="N257:N259"/>
    <mergeCell ref="O257:O259"/>
    <mergeCell ref="P257:P259"/>
    <mergeCell ref="Q257:Q259"/>
    <mergeCell ref="R257:R259"/>
    <mergeCell ref="C258:D258"/>
    <mergeCell ref="L254:M254"/>
    <mergeCell ref="N254:N256"/>
    <mergeCell ref="O254:O256"/>
    <mergeCell ref="P254:P256"/>
    <mergeCell ref="Q254:Q256"/>
    <mergeCell ref="E254:E256"/>
    <mergeCell ref="H254:I254"/>
    <mergeCell ref="J254:K254"/>
    <mergeCell ref="H258:I258"/>
    <mergeCell ref="J258:K258"/>
    <mergeCell ref="H251:I251"/>
    <mergeCell ref="J251:K251"/>
    <mergeCell ref="L251:M251"/>
    <mergeCell ref="P247:P249"/>
    <mergeCell ref="Q247:Q249"/>
    <mergeCell ref="R247:R249"/>
    <mergeCell ref="S247:S252"/>
    <mergeCell ref="C248:D248"/>
    <mergeCell ref="H248:I248"/>
    <mergeCell ref="J248:K248"/>
    <mergeCell ref="L248:M248"/>
    <mergeCell ref="E250:E252"/>
    <mergeCell ref="H250:I250"/>
    <mergeCell ref="J250:K250"/>
    <mergeCell ref="L250:M250"/>
    <mergeCell ref="N250:N252"/>
    <mergeCell ref="O250:O252"/>
    <mergeCell ref="P250:P252"/>
    <mergeCell ref="Q250:Q252"/>
    <mergeCell ref="A247:A253"/>
    <mergeCell ref="B247:B249"/>
    <mergeCell ref="E247:E249"/>
    <mergeCell ref="H247:I247"/>
    <mergeCell ref="J247:K247"/>
    <mergeCell ref="L247:M247"/>
    <mergeCell ref="N247:N249"/>
    <mergeCell ref="O247:O249"/>
    <mergeCell ref="B250:B252"/>
    <mergeCell ref="B253:O253"/>
    <mergeCell ref="R240:R242"/>
    <mergeCell ref="S240:S245"/>
    <mergeCell ref="C241:D241"/>
    <mergeCell ref="H241:I241"/>
    <mergeCell ref="J241:K241"/>
    <mergeCell ref="L241:M241"/>
    <mergeCell ref="E243:E245"/>
    <mergeCell ref="H243:I243"/>
    <mergeCell ref="J243:K243"/>
    <mergeCell ref="L243:M243"/>
    <mergeCell ref="N243:N245"/>
    <mergeCell ref="O243:O245"/>
    <mergeCell ref="P243:P245"/>
    <mergeCell ref="Q243:Q245"/>
    <mergeCell ref="R243:R245"/>
    <mergeCell ref="C244:D244"/>
    <mergeCell ref="L240:M240"/>
    <mergeCell ref="N240:N242"/>
    <mergeCell ref="O240:O242"/>
    <mergeCell ref="P240:P242"/>
    <mergeCell ref="R250:R252"/>
    <mergeCell ref="C251:D251"/>
    <mergeCell ref="Q240:Q242"/>
    <mergeCell ref="A240:A246"/>
    <mergeCell ref="B240:B242"/>
    <mergeCell ref="E240:E242"/>
    <mergeCell ref="H240:I240"/>
    <mergeCell ref="J240:K240"/>
    <mergeCell ref="B243:B245"/>
    <mergeCell ref="H244:I244"/>
    <mergeCell ref="J244:K244"/>
    <mergeCell ref="R236:R238"/>
    <mergeCell ref="C237:D237"/>
    <mergeCell ref="H237:I237"/>
    <mergeCell ref="J237:K237"/>
    <mergeCell ref="L237:M237"/>
    <mergeCell ref="P233:P235"/>
    <mergeCell ref="Q233:Q235"/>
    <mergeCell ref="R233:R235"/>
    <mergeCell ref="L244:M244"/>
    <mergeCell ref="B246:O246"/>
    <mergeCell ref="S233:S238"/>
    <mergeCell ref="C234:D234"/>
    <mergeCell ref="H234:I234"/>
    <mergeCell ref="J234:K234"/>
    <mergeCell ref="L234:M234"/>
    <mergeCell ref="E236:E238"/>
    <mergeCell ref="H236:I236"/>
    <mergeCell ref="J236:K236"/>
    <mergeCell ref="L236:M236"/>
    <mergeCell ref="N236:N238"/>
    <mergeCell ref="O236:O238"/>
    <mergeCell ref="P236:P238"/>
    <mergeCell ref="Q236:Q238"/>
    <mergeCell ref="L230:M230"/>
    <mergeCell ref="B232:O232"/>
    <mergeCell ref="A233:A239"/>
    <mergeCell ref="B233:B235"/>
    <mergeCell ref="E233:E235"/>
    <mergeCell ref="H233:I233"/>
    <mergeCell ref="J233:K233"/>
    <mergeCell ref="L233:M233"/>
    <mergeCell ref="N233:N235"/>
    <mergeCell ref="O233:O235"/>
    <mergeCell ref="B236:B238"/>
    <mergeCell ref="B239:O239"/>
    <mergeCell ref="A226:A232"/>
    <mergeCell ref="B226:B228"/>
    <mergeCell ref="B229:B231"/>
    <mergeCell ref="R226:R228"/>
    <mergeCell ref="S226:S231"/>
    <mergeCell ref="C227:D227"/>
    <mergeCell ref="H227:I227"/>
    <mergeCell ref="J227:K227"/>
    <mergeCell ref="L227:M227"/>
    <mergeCell ref="E229:E231"/>
    <mergeCell ref="H229:I229"/>
    <mergeCell ref="J229:K229"/>
    <mergeCell ref="L229:M229"/>
    <mergeCell ref="N229:N231"/>
    <mergeCell ref="O229:O231"/>
    <mergeCell ref="P229:P231"/>
    <mergeCell ref="Q229:Q231"/>
    <mergeCell ref="R229:R231"/>
    <mergeCell ref="C230:D230"/>
    <mergeCell ref="L226:M226"/>
    <mergeCell ref="N226:N228"/>
    <mergeCell ref="O226:O228"/>
    <mergeCell ref="P226:P228"/>
    <mergeCell ref="Q226:Q228"/>
    <mergeCell ref="E226:E228"/>
    <mergeCell ref="H226:I226"/>
    <mergeCell ref="J226:K226"/>
    <mergeCell ref="H230:I230"/>
    <mergeCell ref="J230:K230"/>
    <mergeCell ref="H223:I223"/>
    <mergeCell ref="J223:K223"/>
    <mergeCell ref="L223:M223"/>
    <mergeCell ref="P219:P221"/>
    <mergeCell ref="Q219:Q221"/>
    <mergeCell ref="R219:R221"/>
    <mergeCell ref="S219:S224"/>
    <mergeCell ref="C220:D220"/>
    <mergeCell ref="H220:I220"/>
    <mergeCell ref="J220:K220"/>
    <mergeCell ref="L220:M220"/>
    <mergeCell ref="E222:E224"/>
    <mergeCell ref="H222:I222"/>
    <mergeCell ref="J222:K222"/>
    <mergeCell ref="L222:M222"/>
    <mergeCell ref="N222:N224"/>
    <mergeCell ref="O222:O224"/>
    <mergeCell ref="P222:P224"/>
    <mergeCell ref="Q222:Q224"/>
    <mergeCell ref="A219:A225"/>
    <mergeCell ref="B219:B221"/>
    <mergeCell ref="E219:E221"/>
    <mergeCell ref="H219:I219"/>
    <mergeCell ref="J219:K219"/>
    <mergeCell ref="L219:M219"/>
    <mergeCell ref="N219:N221"/>
    <mergeCell ref="O219:O221"/>
    <mergeCell ref="B222:B224"/>
    <mergeCell ref="B225:O225"/>
    <mergeCell ref="R212:R214"/>
    <mergeCell ref="S212:S217"/>
    <mergeCell ref="C213:D213"/>
    <mergeCell ref="H213:I213"/>
    <mergeCell ref="J213:K213"/>
    <mergeCell ref="L213:M213"/>
    <mergeCell ref="E215:E217"/>
    <mergeCell ref="H215:I215"/>
    <mergeCell ref="J215:K215"/>
    <mergeCell ref="L215:M215"/>
    <mergeCell ref="N215:N217"/>
    <mergeCell ref="O215:O217"/>
    <mergeCell ref="P215:P217"/>
    <mergeCell ref="Q215:Q217"/>
    <mergeCell ref="R215:R217"/>
    <mergeCell ref="C216:D216"/>
    <mergeCell ref="L212:M212"/>
    <mergeCell ref="N212:N214"/>
    <mergeCell ref="O212:O214"/>
    <mergeCell ref="P212:P214"/>
    <mergeCell ref="R222:R224"/>
    <mergeCell ref="C223:D223"/>
    <mergeCell ref="Q212:Q214"/>
    <mergeCell ref="A212:A218"/>
    <mergeCell ref="B212:B214"/>
    <mergeCell ref="E212:E214"/>
    <mergeCell ref="H212:I212"/>
    <mergeCell ref="J212:K212"/>
    <mergeCell ref="B215:B217"/>
    <mergeCell ref="H216:I216"/>
    <mergeCell ref="J216:K216"/>
    <mergeCell ref="R208:R210"/>
    <mergeCell ref="C209:D209"/>
    <mergeCell ref="H209:I209"/>
    <mergeCell ref="J209:K209"/>
    <mergeCell ref="L209:M209"/>
    <mergeCell ref="P205:P207"/>
    <mergeCell ref="Q205:Q207"/>
    <mergeCell ref="R205:R207"/>
    <mergeCell ref="L216:M216"/>
    <mergeCell ref="B218:O218"/>
    <mergeCell ref="S205:S210"/>
    <mergeCell ref="C206:D206"/>
    <mergeCell ref="H206:I206"/>
    <mergeCell ref="J206:K206"/>
    <mergeCell ref="L206:M206"/>
    <mergeCell ref="E208:E210"/>
    <mergeCell ref="H208:I208"/>
    <mergeCell ref="J208:K208"/>
    <mergeCell ref="L208:M208"/>
    <mergeCell ref="N208:N210"/>
    <mergeCell ref="O208:O210"/>
    <mergeCell ref="P208:P210"/>
    <mergeCell ref="Q208:Q210"/>
    <mergeCell ref="L202:M202"/>
    <mergeCell ref="B204:O204"/>
    <mergeCell ref="A205:A211"/>
    <mergeCell ref="B205:B207"/>
    <mergeCell ref="E205:E207"/>
    <mergeCell ref="H205:I205"/>
    <mergeCell ref="J205:K205"/>
    <mergeCell ref="L205:M205"/>
    <mergeCell ref="N205:N207"/>
    <mergeCell ref="O205:O207"/>
    <mergeCell ref="B208:B210"/>
    <mergeCell ref="B211:O211"/>
    <mergeCell ref="A198:A204"/>
    <mergeCell ref="B198:B200"/>
    <mergeCell ref="B201:B203"/>
    <mergeCell ref="R198:R200"/>
    <mergeCell ref="S198:S203"/>
    <mergeCell ref="C199:D199"/>
    <mergeCell ref="H199:I199"/>
    <mergeCell ref="J199:K199"/>
    <mergeCell ref="L199:M199"/>
    <mergeCell ref="E201:E203"/>
    <mergeCell ref="H201:I201"/>
    <mergeCell ref="J201:K201"/>
    <mergeCell ref="L201:M201"/>
    <mergeCell ref="N201:N203"/>
    <mergeCell ref="O201:O203"/>
    <mergeCell ref="P201:P203"/>
    <mergeCell ref="Q201:Q203"/>
    <mergeCell ref="R201:R203"/>
    <mergeCell ref="C202:D202"/>
    <mergeCell ref="L198:M198"/>
    <mergeCell ref="N198:N200"/>
    <mergeCell ref="O198:O200"/>
    <mergeCell ref="P198:P200"/>
    <mergeCell ref="Q198:Q200"/>
    <mergeCell ref="E198:E200"/>
    <mergeCell ref="H198:I198"/>
    <mergeCell ref="J198:K198"/>
    <mergeCell ref="H202:I202"/>
    <mergeCell ref="J202:K202"/>
    <mergeCell ref="H195:I195"/>
    <mergeCell ref="J195:K195"/>
    <mergeCell ref="L195:M195"/>
    <mergeCell ref="P191:P193"/>
    <mergeCell ref="Q191:Q193"/>
    <mergeCell ref="R191:R193"/>
    <mergeCell ref="S191:S196"/>
    <mergeCell ref="C192:D192"/>
    <mergeCell ref="H192:I192"/>
    <mergeCell ref="J192:K192"/>
    <mergeCell ref="L192:M192"/>
    <mergeCell ref="E194:E196"/>
    <mergeCell ref="H194:I194"/>
    <mergeCell ref="J194:K194"/>
    <mergeCell ref="L194:M194"/>
    <mergeCell ref="N194:N196"/>
    <mergeCell ref="O194:O196"/>
    <mergeCell ref="P194:P196"/>
    <mergeCell ref="Q194:Q196"/>
    <mergeCell ref="A191:A197"/>
    <mergeCell ref="B191:B193"/>
    <mergeCell ref="E191:E193"/>
    <mergeCell ref="H191:I191"/>
    <mergeCell ref="J191:K191"/>
    <mergeCell ref="L191:M191"/>
    <mergeCell ref="N191:N193"/>
    <mergeCell ref="O191:O193"/>
    <mergeCell ref="B194:B196"/>
    <mergeCell ref="B197:O197"/>
    <mergeCell ref="R184:R186"/>
    <mergeCell ref="S184:S189"/>
    <mergeCell ref="C185:D185"/>
    <mergeCell ref="H185:I185"/>
    <mergeCell ref="J185:K185"/>
    <mergeCell ref="L185:M185"/>
    <mergeCell ref="E187:E189"/>
    <mergeCell ref="H187:I187"/>
    <mergeCell ref="J187:K187"/>
    <mergeCell ref="L187:M187"/>
    <mergeCell ref="N187:N189"/>
    <mergeCell ref="O187:O189"/>
    <mergeCell ref="P187:P189"/>
    <mergeCell ref="Q187:Q189"/>
    <mergeCell ref="R187:R189"/>
    <mergeCell ref="C188:D188"/>
    <mergeCell ref="L184:M184"/>
    <mergeCell ref="N184:N186"/>
    <mergeCell ref="O184:O186"/>
    <mergeCell ref="P184:P186"/>
    <mergeCell ref="R194:R196"/>
    <mergeCell ref="C195:D195"/>
    <mergeCell ref="Q184:Q186"/>
    <mergeCell ref="A184:A190"/>
    <mergeCell ref="B184:B186"/>
    <mergeCell ref="E184:E186"/>
    <mergeCell ref="H184:I184"/>
    <mergeCell ref="J184:K184"/>
    <mergeCell ref="B187:B189"/>
    <mergeCell ref="H188:I188"/>
    <mergeCell ref="J188:K188"/>
    <mergeCell ref="R180:R182"/>
    <mergeCell ref="C181:D181"/>
    <mergeCell ref="H181:I181"/>
    <mergeCell ref="J181:K181"/>
    <mergeCell ref="L181:M181"/>
    <mergeCell ref="P177:P179"/>
    <mergeCell ref="Q177:Q179"/>
    <mergeCell ref="R177:R179"/>
    <mergeCell ref="L188:M188"/>
    <mergeCell ref="B190:O190"/>
    <mergeCell ref="S177:S182"/>
    <mergeCell ref="C178:D178"/>
    <mergeCell ref="H178:I178"/>
    <mergeCell ref="J178:K178"/>
    <mergeCell ref="L178:M178"/>
    <mergeCell ref="E180:E182"/>
    <mergeCell ref="H180:I180"/>
    <mergeCell ref="J180:K180"/>
    <mergeCell ref="L180:M180"/>
    <mergeCell ref="N180:N182"/>
    <mergeCell ref="O180:O182"/>
    <mergeCell ref="P180:P182"/>
    <mergeCell ref="Q180:Q182"/>
    <mergeCell ref="L174:M174"/>
    <mergeCell ref="B176:O176"/>
    <mergeCell ref="A177:A183"/>
    <mergeCell ref="B177:B179"/>
    <mergeCell ref="E177:E179"/>
    <mergeCell ref="H177:I177"/>
    <mergeCell ref="J177:K177"/>
    <mergeCell ref="L177:M177"/>
    <mergeCell ref="N177:N179"/>
    <mergeCell ref="O177:O179"/>
    <mergeCell ref="B180:B182"/>
    <mergeCell ref="B183:O183"/>
    <mergeCell ref="A170:A176"/>
    <mergeCell ref="B170:B172"/>
    <mergeCell ref="B173:B175"/>
    <mergeCell ref="R170:R172"/>
    <mergeCell ref="S170:S175"/>
    <mergeCell ref="C171:D171"/>
    <mergeCell ref="H171:I171"/>
    <mergeCell ref="J171:K171"/>
    <mergeCell ref="L171:M171"/>
    <mergeCell ref="E173:E175"/>
    <mergeCell ref="H173:I173"/>
    <mergeCell ref="J173:K173"/>
    <mergeCell ref="L173:M173"/>
    <mergeCell ref="N173:N175"/>
    <mergeCell ref="O173:O175"/>
    <mergeCell ref="P173:P175"/>
    <mergeCell ref="Q173:Q175"/>
    <mergeCell ref="R173:R175"/>
    <mergeCell ref="C174:D174"/>
    <mergeCell ref="L170:M170"/>
    <mergeCell ref="N170:N172"/>
    <mergeCell ref="O170:O172"/>
    <mergeCell ref="P170:P172"/>
    <mergeCell ref="Q170:Q172"/>
    <mergeCell ref="E170:E172"/>
    <mergeCell ref="H170:I170"/>
    <mergeCell ref="J170:K170"/>
    <mergeCell ref="H174:I174"/>
    <mergeCell ref="J174:K174"/>
    <mergeCell ref="H167:I167"/>
    <mergeCell ref="J167:K167"/>
    <mergeCell ref="L167:M167"/>
    <mergeCell ref="P163:P165"/>
    <mergeCell ref="Q163:Q165"/>
    <mergeCell ref="R163:R165"/>
    <mergeCell ref="S163:S168"/>
    <mergeCell ref="C164:D164"/>
    <mergeCell ref="H164:I164"/>
    <mergeCell ref="J164:K164"/>
    <mergeCell ref="L164:M164"/>
    <mergeCell ref="E166:E168"/>
    <mergeCell ref="H166:I166"/>
    <mergeCell ref="J166:K166"/>
    <mergeCell ref="L166:M166"/>
    <mergeCell ref="N166:N168"/>
    <mergeCell ref="O166:O168"/>
    <mergeCell ref="P166:P168"/>
    <mergeCell ref="Q166:Q168"/>
    <mergeCell ref="A163:A169"/>
    <mergeCell ref="B163:B165"/>
    <mergeCell ref="E163:E165"/>
    <mergeCell ref="H163:I163"/>
    <mergeCell ref="J163:K163"/>
    <mergeCell ref="L163:M163"/>
    <mergeCell ref="N163:N165"/>
    <mergeCell ref="O163:O165"/>
    <mergeCell ref="B166:B168"/>
    <mergeCell ref="B169:O169"/>
    <mergeCell ref="R156:R158"/>
    <mergeCell ref="S156:S161"/>
    <mergeCell ref="C157:D157"/>
    <mergeCell ref="H157:I157"/>
    <mergeCell ref="J157:K157"/>
    <mergeCell ref="L157:M157"/>
    <mergeCell ref="E159:E161"/>
    <mergeCell ref="H159:I159"/>
    <mergeCell ref="J159:K159"/>
    <mergeCell ref="L159:M159"/>
    <mergeCell ref="N159:N161"/>
    <mergeCell ref="O159:O161"/>
    <mergeCell ref="P159:P161"/>
    <mergeCell ref="Q159:Q161"/>
    <mergeCell ref="R159:R161"/>
    <mergeCell ref="C160:D160"/>
    <mergeCell ref="L156:M156"/>
    <mergeCell ref="N156:N158"/>
    <mergeCell ref="O156:O158"/>
    <mergeCell ref="P156:P158"/>
    <mergeCell ref="R166:R168"/>
    <mergeCell ref="C167:D167"/>
    <mergeCell ref="Q156:Q158"/>
    <mergeCell ref="A156:A162"/>
    <mergeCell ref="B156:B158"/>
    <mergeCell ref="E156:E158"/>
    <mergeCell ref="H156:I156"/>
    <mergeCell ref="J156:K156"/>
    <mergeCell ref="B159:B161"/>
    <mergeCell ref="H160:I160"/>
    <mergeCell ref="J160:K160"/>
    <mergeCell ref="R152:R154"/>
    <mergeCell ref="C153:D153"/>
    <mergeCell ref="H153:I153"/>
    <mergeCell ref="J153:K153"/>
    <mergeCell ref="L153:M153"/>
    <mergeCell ref="P149:P151"/>
    <mergeCell ref="Q149:Q151"/>
    <mergeCell ref="R149:R151"/>
    <mergeCell ref="L160:M160"/>
    <mergeCell ref="B162:O162"/>
    <mergeCell ref="S149:S154"/>
    <mergeCell ref="C150:D150"/>
    <mergeCell ref="H150:I150"/>
    <mergeCell ref="J150:K150"/>
    <mergeCell ref="L150:M150"/>
    <mergeCell ref="E152:E154"/>
    <mergeCell ref="H152:I152"/>
    <mergeCell ref="J152:K152"/>
    <mergeCell ref="L152:M152"/>
    <mergeCell ref="N152:N154"/>
    <mergeCell ref="O152:O154"/>
    <mergeCell ref="P152:P154"/>
    <mergeCell ref="Q152:Q154"/>
    <mergeCell ref="L146:M146"/>
    <mergeCell ref="B148:O148"/>
    <mergeCell ref="A149:A155"/>
    <mergeCell ref="B149:B151"/>
    <mergeCell ref="E149:E151"/>
    <mergeCell ref="H149:I149"/>
    <mergeCell ref="J149:K149"/>
    <mergeCell ref="L149:M149"/>
    <mergeCell ref="N149:N151"/>
    <mergeCell ref="O149:O151"/>
    <mergeCell ref="B152:B154"/>
    <mergeCell ref="B155:O155"/>
    <mergeCell ref="A142:A148"/>
    <mergeCell ref="B142:B144"/>
    <mergeCell ref="B145:B147"/>
    <mergeCell ref="R142:R144"/>
    <mergeCell ref="S142:S147"/>
    <mergeCell ref="C143:D143"/>
    <mergeCell ref="H143:I143"/>
    <mergeCell ref="J143:K143"/>
    <mergeCell ref="L143:M143"/>
    <mergeCell ref="E145:E147"/>
    <mergeCell ref="H145:I145"/>
    <mergeCell ref="J145:K145"/>
    <mergeCell ref="L145:M145"/>
    <mergeCell ref="N145:N147"/>
    <mergeCell ref="O145:O147"/>
    <mergeCell ref="P145:P147"/>
    <mergeCell ref="Q145:Q147"/>
    <mergeCell ref="R145:R147"/>
    <mergeCell ref="C146:D146"/>
    <mergeCell ref="L142:M142"/>
    <mergeCell ref="N142:N144"/>
    <mergeCell ref="O142:O144"/>
    <mergeCell ref="P142:P144"/>
    <mergeCell ref="Q142:Q144"/>
    <mergeCell ref="E142:E144"/>
    <mergeCell ref="H142:I142"/>
    <mergeCell ref="J142:K142"/>
    <mergeCell ref="H146:I146"/>
    <mergeCell ref="J146:K146"/>
    <mergeCell ref="H139:I139"/>
    <mergeCell ref="J139:K139"/>
    <mergeCell ref="L139:M139"/>
    <mergeCell ref="P135:P137"/>
    <mergeCell ref="Q135:Q137"/>
    <mergeCell ref="R135:R137"/>
    <mergeCell ref="S135:S140"/>
    <mergeCell ref="C136:D136"/>
    <mergeCell ref="H136:I136"/>
    <mergeCell ref="J136:K136"/>
    <mergeCell ref="L136:M136"/>
    <mergeCell ref="E138:E140"/>
    <mergeCell ref="H138:I138"/>
    <mergeCell ref="J138:K138"/>
    <mergeCell ref="L138:M138"/>
    <mergeCell ref="N138:N140"/>
    <mergeCell ref="O138:O140"/>
    <mergeCell ref="P138:P140"/>
    <mergeCell ref="Q138:Q140"/>
    <mergeCell ref="A135:A141"/>
    <mergeCell ref="B135:B137"/>
    <mergeCell ref="E135:E137"/>
    <mergeCell ref="H135:I135"/>
    <mergeCell ref="J135:K135"/>
    <mergeCell ref="L135:M135"/>
    <mergeCell ref="N135:N137"/>
    <mergeCell ref="O135:O137"/>
    <mergeCell ref="B138:B140"/>
    <mergeCell ref="B141:O141"/>
    <mergeCell ref="R128:R130"/>
    <mergeCell ref="S128:S133"/>
    <mergeCell ref="C129:D129"/>
    <mergeCell ref="H129:I129"/>
    <mergeCell ref="J129:K129"/>
    <mergeCell ref="L129:M129"/>
    <mergeCell ref="E131:E133"/>
    <mergeCell ref="H131:I131"/>
    <mergeCell ref="J131:K131"/>
    <mergeCell ref="L131:M131"/>
    <mergeCell ref="N131:N133"/>
    <mergeCell ref="O131:O133"/>
    <mergeCell ref="P131:P133"/>
    <mergeCell ref="Q131:Q133"/>
    <mergeCell ref="R131:R133"/>
    <mergeCell ref="C132:D132"/>
    <mergeCell ref="L128:M128"/>
    <mergeCell ref="N128:N130"/>
    <mergeCell ref="O128:O130"/>
    <mergeCell ref="P128:P130"/>
    <mergeCell ref="R138:R140"/>
    <mergeCell ref="C139:D139"/>
    <mergeCell ref="Q128:Q130"/>
    <mergeCell ref="A128:A134"/>
    <mergeCell ref="B128:B130"/>
    <mergeCell ref="E128:E130"/>
    <mergeCell ref="H128:I128"/>
    <mergeCell ref="J128:K128"/>
    <mergeCell ref="B131:B133"/>
    <mergeCell ref="H132:I132"/>
    <mergeCell ref="J132:K132"/>
    <mergeCell ref="R124:R126"/>
    <mergeCell ref="C125:D125"/>
    <mergeCell ref="H125:I125"/>
    <mergeCell ref="J125:K125"/>
    <mergeCell ref="L125:M125"/>
    <mergeCell ref="P121:P123"/>
    <mergeCell ref="Q121:Q123"/>
    <mergeCell ref="R121:R123"/>
    <mergeCell ref="L132:M132"/>
    <mergeCell ref="B134:O134"/>
    <mergeCell ref="S121:S126"/>
    <mergeCell ref="C122:D122"/>
    <mergeCell ref="H122:I122"/>
    <mergeCell ref="J122:K122"/>
    <mergeCell ref="L122:M122"/>
    <mergeCell ref="E124:E126"/>
    <mergeCell ref="H124:I124"/>
    <mergeCell ref="J124:K124"/>
    <mergeCell ref="L124:M124"/>
    <mergeCell ref="N124:N126"/>
    <mergeCell ref="O124:O126"/>
    <mergeCell ref="P124:P126"/>
    <mergeCell ref="Q124:Q126"/>
    <mergeCell ref="L118:M118"/>
    <mergeCell ref="B120:O120"/>
    <mergeCell ref="A121:A127"/>
    <mergeCell ref="B121:B123"/>
    <mergeCell ref="E121:E123"/>
    <mergeCell ref="H121:I121"/>
    <mergeCell ref="J121:K121"/>
    <mergeCell ref="L121:M121"/>
    <mergeCell ref="N121:N123"/>
    <mergeCell ref="O121:O123"/>
    <mergeCell ref="B124:B126"/>
    <mergeCell ref="B127:O127"/>
    <mergeCell ref="A114:A120"/>
    <mergeCell ref="B114:B116"/>
    <mergeCell ref="B117:B119"/>
    <mergeCell ref="R114:R116"/>
    <mergeCell ref="S114:S119"/>
    <mergeCell ref="C115:D115"/>
    <mergeCell ref="H115:I115"/>
    <mergeCell ref="J115:K115"/>
    <mergeCell ref="L115:M115"/>
    <mergeCell ref="E117:E119"/>
    <mergeCell ref="H117:I117"/>
    <mergeCell ref="J117:K117"/>
    <mergeCell ref="L117:M117"/>
    <mergeCell ref="N117:N119"/>
    <mergeCell ref="O117:O119"/>
    <mergeCell ref="P117:P119"/>
    <mergeCell ref="Q117:Q119"/>
    <mergeCell ref="R117:R119"/>
    <mergeCell ref="C118:D118"/>
    <mergeCell ref="L114:M114"/>
    <mergeCell ref="N114:N116"/>
    <mergeCell ref="O114:O116"/>
    <mergeCell ref="P114:P116"/>
    <mergeCell ref="Q114:Q116"/>
    <mergeCell ref="E114:E116"/>
    <mergeCell ref="H114:I114"/>
    <mergeCell ref="J114:K114"/>
    <mergeCell ref="H118:I118"/>
    <mergeCell ref="J118:K118"/>
    <mergeCell ref="H111:I111"/>
    <mergeCell ref="J111:K111"/>
    <mergeCell ref="L111:M111"/>
    <mergeCell ref="P107:P109"/>
    <mergeCell ref="Q107:Q109"/>
    <mergeCell ref="R107:R109"/>
    <mergeCell ref="S107:S112"/>
    <mergeCell ref="C108:D108"/>
    <mergeCell ref="H108:I108"/>
    <mergeCell ref="J108:K108"/>
    <mergeCell ref="L108:M108"/>
    <mergeCell ref="E110:E112"/>
    <mergeCell ref="H110:I110"/>
    <mergeCell ref="J110:K110"/>
    <mergeCell ref="L110:M110"/>
    <mergeCell ref="N110:N112"/>
    <mergeCell ref="O110:O112"/>
    <mergeCell ref="P110:P112"/>
    <mergeCell ref="Q110:Q112"/>
    <mergeCell ref="A107:A113"/>
    <mergeCell ref="B107:B109"/>
    <mergeCell ref="E107:E109"/>
    <mergeCell ref="H107:I107"/>
    <mergeCell ref="J107:K107"/>
    <mergeCell ref="L107:M107"/>
    <mergeCell ref="N107:N109"/>
    <mergeCell ref="O107:O109"/>
    <mergeCell ref="B110:B112"/>
    <mergeCell ref="B113:O113"/>
    <mergeCell ref="R100:R102"/>
    <mergeCell ref="S100:S105"/>
    <mergeCell ref="C101:D101"/>
    <mergeCell ref="H101:I101"/>
    <mergeCell ref="J101:K101"/>
    <mergeCell ref="L101:M101"/>
    <mergeCell ref="E103:E105"/>
    <mergeCell ref="H103:I103"/>
    <mergeCell ref="J103:K103"/>
    <mergeCell ref="L103:M103"/>
    <mergeCell ref="N103:N105"/>
    <mergeCell ref="O103:O105"/>
    <mergeCell ref="P103:P105"/>
    <mergeCell ref="Q103:Q105"/>
    <mergeCell ref="R103:R105"/>
    <mergeCell ref="C104:D104"/>
    <mergeCell ref="L100:M100"/>
    <mergeCell ref="N100:N102"/>
    <mergeCell ref="O100:O102"/>
    <mergeCell ref="P100:P102"/>
    <mergeCell ref="R110:R112"/>
    <mergeCell ref="C111:D111"/>
    <mergeCell ref="Q100:Q102"/>
    <mergeCell ref="A100:A106"/>
    <mergeCell ref="B100:B102"/>
    <mergeCell ref="E100:E102"/>
    <mergeCell ref="H100:I100"/>
    <mergeCell ref="J100:K100"/>
    <mergeCell ref="B103:B105"/>
    <mergeCell ref="H104:I104"/>
    <mergeCell ref="J104:K104"/>
    <mergeCell ref="R96:R98"/>
    <mergeCell ref="C97:D97"/>
    <mergeCell ref="H97:I97"/>
    <mergeCell ref="J97:K97"/>
    <mergeCell ref="L97:M97"/>
    <mergeCell ref="P93:P95"/>
    <mergeCell ref="Q93:Q95"/>
    <mergeCell ref="R93:R95"/>
    <mergeCell ref="L104:M104"/>
    <mergeCell ref="B106:O106"/>
    <mergeCell ref="S93:S98"/>
    <mergeCell ref="C94:D94"/>
    <mergeCell ref="H94:I94"/>
    <mergeCell ref="J94:K94"/>
    <mergeCell ref="L94:M94"/>
    <mergeCell ref="E96:E98"/>
    <mergeCell ref="H96:I96"/>
    <mergeCell ref="J96:K96"/>
    <mergeCell ref="L96:M96"/>
    <mergeCell ref="N96:N98"/>
    <mergeCell ref="O96:O98"/>
    <mergeCell ref="P96:P98"/>
    <mergeCell ref="Q96:Q98"/>
    <mergeCell ref="L90:M90"/>
    <mergeCell ref="B92:O92"/>
    <mergeCell ref="A93:A99"/>
    <mergeCell ref="B93:B95"/>
    <mergeCell ref="E93:E95"/>
    <mergeCell ref="H93:I93"/>
    <mergeCell ref="J93:K93"/>
    <mergeCell ref="L93:M93"/>
    <mergeCell ref="N93:N95"/>
    <mergeCell ref="O93:O95"/>
    <mergeCell ref="B96:B98"/>
    <mergeCell ref="B99:O99"/>
    <mergeCell ref="A86:A92"/>
    <mergeCell ref="B86:B88"/>
    <mergeCell ref="B89:B91"/>
    <mergeCell ref="R86:R88"/>
    <mergeCell ref="S86:S91"/>
    <mergeCell ref="C87:D87"/>
    <mergeCell ref="H87:I87"/>
    <mergeCell ref="J87:K87"/>
    <mergeCell ref="L87:M87"/>
    <mergeCell ref="E89:E91"/>
    <mergeCell ref="H89:I89"/>
    <mergeCell ref="J89:K89"/>
    <mergeCell ref="L89:M89"/>
    <mergeCell ref="N89:N91"/>
    <mergeCell ref="O89:O91"/>
    <mergeCell ref="P89:P91"/>
    <mergeCell ref="Q89:Q91"/>
    <mergeCell ref="R89:R91"/>
    <mergeCell ref="C90:D90"/>
    <mergeCell ref="L86:M86"/>
    <mergeCell ref="N86:N88"/>
    <mergeCell ref="O86:O88"/>
    <mergeCell ref="P86:P88"/>
    <mergeCell ref="Q86:Q88"/>
    <mergeCell ref="E86:E88"/>
    <mergeCell ref="H86:I86"/>
    <mergeCell ref="J86:K86"/>
    <mergeCell ref="H90:I90"/>
    <mergeCell ref="J90:K90"/>
    <mergeCell ref="H83:I83"/>
    <mergeCell ref="J83:K83"/>
    <mergeCell ref="L83:M83"/>
    <mergeCell ref="P79:P81"/>
    <mergeCell ref="Q79:Q81"/>
    <mergeCell ref="R79:R81"/>
    <mergeCell ref="S79:S84"/>
    <mergeCell ref="C80:D80"/>
    <mergeCell ref="H80:I80"/>
    <mergeCell ref="J80:K80"/>
    <mergeCell ref="L80:M80"/>
    <mergeCell ref="E82:E84"/>
    <mergeCell ref="H82:I82"/>
    <mergeCell ref="J82:K82"/>
    <mergeCell ref="L82:M82"/>
    <mergeCell ref="N82:N84"/>
    <mergeCell ref="O82:O84"/>
    <mergeCell ref="P82:P84"/>
    <mergeCell ref="Q82:Q84"/>
    <mergeCell ref="A79:A85"/>
    <mergeCell ref="B79:B81"/>
    <mergeCell ref="E79:E81"/>
    <mergeCell ref="H79:I79"/>
    <mergeCell ref="J79:K79"/>
    <mergeCell ref="L79:M79"/>
    <mergeCell ref="N79:N81"/>
    <mergeCell ref="O79:O81"/>
    <mergeCell ref="B82:B84"/>
    <mergeCell ref="B85:O85"/>
    <mergeCell ref="R72:R74"/>
    <mergeCell ref="S72:S77"/>
    <mergeCell ref="C73:D73"/>
    <mergeCell ref="H73:I73"/>
    <mergeCell ref="J73:K73"/>
    <mergeCell ref="L73:M73"/>
    <mergeCell ref="E75:E77"/>
    <mergeCell ref="H75:I75"/>
    <mergeCell ref="J75:K75"/>
    <mergeCell ref="L75:M75"/>
    <mergeCell ref="N75:N77"/>
    <mergeCell ref="O75:O77"/>
    <mergeCell ref="P75:P77"/>
    <mergeCell ref="Q75:Q77"/>
    <mergeCell ref="R75:R77"/>
    <mergeCell ref="C76:D76"/>
    <mergeCell ref="L72:M72"/>
    <mergeCell ref="N72:N74"/>
    <mergeCell ref="O72:O74"/>
    <mergeCell ref="P72:P74"/>
    <mergeCell ref="R82:R84"/>
    <mergeCell ref="C83:D83"/>
    <mergeCell ref="Q72:Q74"/>
    <mergeCell ref="A72:A78"/>
    <mergeCell ref="B72:B74"/>
    <mergeCell ref="E72:E74"/>
    <mergeCell ref="H72:I72"/>
    <mergeCell ref="J72:K72"/>
    <mergeCell ref="B75:B77"/>
    <mergeCell ref="H76:I76"/>
    <mergeCell ref="J76:K76"/>
    <mergeCell ref="R68:R70"/>
    <mergeCell ref="C69:D69"/>
    <mergeCell ref="H69:I69"/>
    <mergeCell ref="J69:K69"/>
    <mergeCell ref="L69:M69"/>
    <mergeCell ref="P65:P67"/>
    <mergeCell ref="Q65:Q67"/>
    <mergeCell ref="R65:R67"/>
    <mergeCell ref="L76:M76"/>
    <mergeCell ref="B78:O78"/>
    <mergeCell ref="S65:S70"/>
    <mergeCell ref="C66:D66"/>
    <mergeCell ref="H66:I66"/>
    <mergeCell ref="J66:K66"/>
    <mergeCell ref="L66:M66"/>
    <mergeCell ref="E68:E70"/>
    <mergeCell ref="H68:I68"/>
    <mergeCell ref="J68:K68"/>
    <mergeCell ref="L68:M68"/>
    <mergeCell ref="N68:N70"/>
    <mergeCell ref="O68:O70"/>
    <mergeCell ref="P68:P70"/>
    <mergeCell ref="Q68:Q70"/>
    <mergeCell ref="L62:M62"/>
    <mergeCell ref="B64:O64"/>
    <mergeCell ref="A65:A71"/>
    <mergeCell ref="B65:B67"/>
    <mergeCell ref="E65:E67"/>
    <mergeCell ref="H65:I65"/>
    <mergeCell ref="J65:K65"/>
    <mergeCell ref="L65:M65"/>
    <mergeCell ref="N65:N67"/>
    <mergeCell ref="O65:O67"/>
    <mergeCell ref="B68:B70"/>
    <mergeCell ref="B71:O71"/>
    <mergeCell ref="A58:A64"/>
    <mergeCell ref="B58:B60"/>
    <mergeCell ref="B61:B63"/>
    <mergeCell ref="R58:R60"/>
    <mergeCell ref="S58:S63"/>
    <mergeCell ref="C59:D59"/>
    <mergeCell ref="H59:I59"/>
    <mergeCell ref="J59:K59"/>
    <mergeCell ref="L59:M59"/>
    <mergeCell ref="E61:E63"/>
    <mergeCell ref="H61:I61"/>
    <mergeCell ref="J61:K61"/>
    <mergeCell ref="L61:M61"/>
    <mergeCell ref="N61:N63"/>
    <mergeCell ref="O61:O63"/>
    <mergeCell ref="P61:P63"/>
    <mergeCell ref="Q61:Q63"/>
    <mergeCell ref="R61:R63"/>
    <mergeCell ref="C62:D62"/>
    <mergeCell ref="L58:M58"/>
    <mergeCell ref="N58:N60"/>
    <mergeCell ref="O58:O60"/>
    <mergeCell ref="P58:P60"/>
    <mergeCell ref="Q58:Q60"/>
    <mergeCell ref="E58:E60"/>
    <mergeCell ref="H58:I58"/>
    <mergeCell ref="J58:K58"/>
    <mergeCell ref="H62:I62"/>
    <mergeCell ref="J62:K62"/>
    <mergeCell ref="H55:I55"/>
    <mergeCell ref="J55:K55"/>
    <mergeCell ref="L55:M55"/>
    <mergeCell ref="P51:P53"/>
    <mergeCell ref="Q51:Q53"/>
    <mergeCell ref="R51:R53"/>
    <mergeCell ref="S51:S56"/>
    <mergeCell ref="C52:D52"/>
    <mergeCell ref="H52:I52"/>
    <mergeCell ref="J52:K52"/>
    <mergeCell ref="L52:M52"/>
    <mergeCell ref="E54:E56"/>
    <mergeCell ref="H54:I54"/>
    <mergeCell ref="J54:K54"/>
    <mergeCell ref="L54:M54"/>
    <mergeCell ref="N54:N56"/>
    <mergeCell ref="O54:O56"/>
    <mergeCell ref="P54:P56"/>
    <mergeCell ref="Q54:Q56"/>
    <mergeCell ref="A51:A57"/>
    <mergeCell ref="B51:B53"/>
    <mergeCell ref="E51:E53"/>
    <mergeCell ref="H51:I51"/>
    <mergeCell ref="J51:K51"/>
    <mergeCell ref="L51:M51"/>
    <mergeCell ref="N51:N53"/>
    <mergeCell ref="O51:O53"/>
    <mergeCell ref="B54:B56"/>
    <mergeCell ref="B57:O57"/>
    <mergeCell ref="R44:R46"/>
    <mergeCell ref="S44:S49"/>
    <mergeCell ref="C45:D45"/>
    <mergeCell ref="H45:I45"/>
    <mergeCell ref="J45:K45"/>
    <mergeCell ref="L45:M45"/>
    <mergeCell ref="E47:E49"/>
    <mergeCell ref="H47:I47"/>
    <mergeCell ref="J47:K47"/>
    <mergeCell ref="L47:M47"/>
    <mergeCell ref="N47:N49"/>
    <mergeCell ref="O47:O49"/>
    <mergeCell ref="P47:P49"/>
    <mergeCell ref="Q47:Q49"/>
    <mergeCell ref="R47:R49"/>
    <mergeCell ref="C48:D48"/>
    <mergeCell ref="L44:M44"/>
    <mergeCell ref="N44:N46"/>
    <mergeCell ref="O44:O46"/>
    <mergeCell ref="P44:P46"/>
    <mergeCell ref="R54:R56"/>
    <mergeCell ref="C55:D55"/>
    <mergeCell ref="Q44:Q46"/>
    <mergeCell ref="A44:A50"/>
    <mergeCell ref="B44:B46"/>
    <mergeCell ref="E44:E46"/>
    <mergeCell ref="H44:I44"/>
    <mergeCell ref="J44:K44"/>
    <mergeCell ref="B47:B49"/>
    <mergeCell ref="H48:I48"/>
    <mergeCell ref="J48:K48"/>
    <mergeCell ref="R40:R42"/>
    <mergeCell ref="C41:D41"/>
    <mergeCell ref="H41:I41"/>
    <mergeCell ref="J41:K41"/>
    <mergeCell ref="L41:M41"/>
    <mergeCell ref="P37:P39"/>
    <mergeCell ref="Q37:Q39"/>
    <mergeCell ref="R37:R39"/>
    <mergeCell ref="L48:M48"/>
    <mergeCell ref="B50:O50"/>
    <mergeCell ref="S37:S42"/>
    <mergeCell ref="C38:D38"/>
    <mergeCell ref="H38:I38"/>
    <mergeCell ref="J38:K38"/>
    <mergeCell ref="L38:M38"/>
    <mergeCell ref="E40:E42"/>
    <mergeCell ref="H40:I40"/>
    <mergeCell ref="J40:K40"/>
    <mergeCell ref="L40:M40"/>
    <mergeCell ref="N40:N42"/>
    <mergeCell ref="O40:O42"/>
    <mergeCell ref="P40:P42"/>
    <mergeCell ref="Q40:Q42"/>
    <mergeCell ref="L34:M34"/>
    <mergeCell ref="B36:O36"/>
    <mergeCell ref="A37:A43"/>
    <mergeCell ref="B37:B39"/>
    <mergeCell ref="E37:E39"/>
    <mergeCell ref="H37:I37"/>
    <mergeCell ref="J37:K37"/>
    <mergeCell ref="L37:M37"/>
    <mergeCell ref="N37:N39"/>
    <mergeCell ref="O37:O39"/>
    <mergeCell ref="B40:B42"/>
    <mergeCell ref="B43:O43"/>
    <mergeCell ref="A30:A36"/>
    <mergeCell ref="B30:B32"/>
    <mergeCell ref="B33:B35"/>
    <mergeCell ref="R30:R32"/>
    <mergeCell ref="S30:S35"/>
    <mergeCell ref="C31:D31"/>
    <mergeCell ref="H31:I31"/>
    <mergeCell ref="J31:K31"/>
    <mergeCell ref="L31:M31"/>
    <mergeCell ref="E33:E35"/>
    <mergeCell ref="H33:I33"/>
    <mergeCell ref="J33:K33"/>
    <mergeCell ref="L33:M33"/>
    <mergeCell ref="N33:N35"/>
    <mergeCell ref="O33:O35"/>
    <mergeCell ref="P33:P35"/>
    <mergeCell ref="Q33:Q35"/>
    <mergeCell ref="R33:R35"/>
    <mergeCell ref="C34:D34"/>
    <mergeCell ref="L30:M30"/>
    <mergeCell ref="N30:N32"/>
    <mergeCell ref="O30:O32"/>
    <mergeCell ref="P30:P32"/>
    <mergeCell ref="Q30:Q32"/>
    <mergeCell ref="E30:E32"/>
    <mergeCell ref="H30:I30"/>
    <mergeCell ref="J30:K30"/>
    <mergeCell ref="H34:I34"/>
    <mergeCell ref="J34:K34"/>
    <mergeCell ref="R26:R28"/>
    <mergeCell ref="C27:D27"/>
    <mergeCell ref="H27:I27"/>
    <mergeCell ref="J27:K27"/>
    <mergeCell ref="L27:M27"/>
    <mergeCell ref="P23:P25"/>
    <mergeCell ref="Q23:Q25"/>
    <mergeCell ref="R23:R25"/>
    <mergeCell ref="S23:S28"/>
    <mergeCell ref="C24:D24"/>
    <mergeCell ref="H24:I24"/>
    <mergeCell ref="J24:K24"/>
    <mergeCell ref="L24:M24"/>
    <mergeCell ref="E26:E28"/>
    <mergeCell ref="H26:I26"/>
    <mergeCell ref="J26:K26"/>
    <mergeCell ref="L26:M26"/>
    <mergeCell ref="N26:N28"/>
    <mergeCell ref="O26:O28"/>
    <mergeCell ref="P26:P28"/>
    <mergeCell ref="Q26:Q28"/>
    <mergeCell ref="J20:K20"/>
    <mergeCell ref="L20:M20"/>
    <mergeCell ref="B22:O22"/>
    <mergeCell ref="A23:A29"/>
    <mergeCell ref="B23:B25"/>
    <mergeCell ref="E23:E25"/>
    <mergeCell ref="H23:I23"/>
    <mergeCell ref="J23:K23"/>
    <mergeCell ref="L23:M23"/>
    <mergeCell ref="N23:N25"/>
    <mergeCell ref="O23:O25"/>
    <mergeCell ref="B26:B28"/>
    <mergeCell ref="B29:O29"/>
    <mergeCell ref="Q16:Q18"/>
    <mergeCell ref="R16:R18"/>
    <mergeCell ref="S16:S21"/>
    <mergeCell ref="C17:D17"/>
    <mergeCell ref="H17:I17"/>
    <mergeCell ref="J17:K17"/>
    <mergeCell ref="L17:M17"/>
    <mergeCell ref="E19:E21"/>
    <mergeCell ref="H19:I19"/>
    <mergeCell ref="J19:K19"/>
    <mergeCell ref="L19:M19"/>
    <mergeCell ref="N19:N21"/>
    <mergeCell ref="O19:O21"/>
    <mergeCell ref="P19:P21"/>
    <mergeCell ref="Q19:Q21"/>
    <mergeCell ref="R19:R21"/>
    <mergeCell ref="J16:K16"/>
    <mergeCell ref="L16:M16"/>
    <mergeCell ref="N16:N18"/>
    <mergeCell ref="O16:O18"/>
    <mergeCell ref="P16:P18"/>
    <mergeCell ref="A16:A22"/>
    <mergeCell ref="B16:B18"/>
    <mergeCell ref="E16:E18"/>
    <mergeCell ref="H16:I16"/>
    <mergeCell ref="B19:B21"/>
    <mergeCell ref="C20:D20"/>
    <mergeCell ref="H20:I20"/>
    <mergeCell ref="A4:F4"/>
    <mergeCell ref="G4:Q4"/>
    <mergeCell ref="A7:A8"/>
    <mergeCell ref="P6:S6"/>
    <mergeCell ref="B15:O15"/>
    <mergeCell ref="B9:B11"/>
    <mergeCell ref="B12:B14"/>
    <mergeCell ref="C7:D8"/>
    <mergeCell ref="E7:E8"/>
    <mergeCell ref="F7:G8"/>
    <mergeCell ref="H7:I8"/>
    <mergeCell ref="J7:K8"/>
    <mergeCell ref="L7:M8"/>
    <mergeCell ref="N7:N8"/>
    <mergeCell ref="O7:O8"/>
    <mergeCell ref="H12:I12"/>
    <mergeCell ref="J12:K12"/>
    <mergeCell ref="L12:M12"/>
    <mergeCell ref="O12:O14"/>
    <mergeCell ref="N9:N11"/>
    <mergeCell ref="E9:E11"/>
    <mergeCell ref="H10:I10"/>
    <mergeCell ref="L9:M9"/>
    <mergeCell ref="J9:K9"/>
    <mergeCell ref="R9:R11"/>
    <mergeCell ref="H9:I9"/>
    <mergeCell ref="J10:K10"/>
    <mergeCell ref="L10:M10"/>
    <mergeCell ref="Q9:Q11"/>
    <mergeCell ref="A9:A15"/>
    <mergeCell ref="S7:S8"/>
    <mergeCell ref="S9:S14"/>
    <mergeCell ref="L13:M13"/>
    <mergeCell ref="E12:E14"/>
    <mergeCell ref="P9:P11"/>
    <mergeCell ref="C10:D10"/>
    <mergeCell ref="C13:D13"/>
    <mergeCell ref="P12:P14"/>
    <mergeCell ref="Q12:Q14"/>
    <mergeCell ref="R12:R14"/>
    <mergeCell ref="H13:I13"/>
    <mergeCell ref="J13:K13"/>
    <mergeCell ref="N12:N14"/>
    <mergeCell ref="O9:O11"/>
    <mergeCell ref="P7:P8"/>
    <mergeCell ref="Q7:Q8"/>
    <mergeCell ref="R7:R8"/>
  </mergeCells>
  <phoneticPr fontId="2"/>
  <dataValidations count="1">
    <dataValidation type="list" allowBlank="1" showInputMessage="1" showErrorMessage="1" sqref="E9:E14 E16:E21 E23:E28 E30:E35 E37:E42 E44:E49 E51:E56 E58:E63 E65:E70 E72:E77 E79:E84 E86:E91 E93:E98 E100:E105 E107:E112 E114:E119 E121:E126 E128:E133 E135:E140 E142:E147 E149:E154 E156:E161 E163:E168 E170:E175 E177:E182 E184:E189 E191:E196 E198:E203 E205:E210 E212:E217 E219:E224 E226:E231 E233:E238 E240:E245 E247:E252 E254:E259 E261:E266 E268:E273 E275:E280 E282:E287 E289:E294 E296:E301 E303:E308 E310:E315 E317:E322 E324:E329 E331:E336 E338:E343 E345:E350 E352:E357 E359:E364 E366:E371 E373:E378 E380:E385 E387:E392 E394:E399 E401:E406 E408:E413 E415:E420 E422:E427 E429:E434 E436:E441 E443:E448 E450:E455 E457:E462 E464:E469 E471:E476 E478:E483 E485:E490 E492:E497 E499:E504 E506:E511 E513:E518 E520:E525 E527:E532 E534:E539 E541:E546 E548:E553 E555:E560 E562:E567 E569:E574 E576:E581 E583:E588 E590:E595 E597:E602 E604:E609 E611:E616 E618:E623 E625:E630 E632:E637 E639:E644 E646:E651 E653:E658 E660:E665 E667:E672 E674:E679 E681:E686 E688:E693 E695:E700 E702:E707" xr:uid="{1023C961-62B2-45B0-8B3B-1234A59ECFFE}">
      <formula1>"１,　,"</formula1>
    </dataValidation>
  </dataValidations>
  <pageMargins left="0.71" right="0.19685039370078741" top="0.47244094488188981" bottom="0.19685039370078741" header="1.03" footer="0.19685039370078741"/>
  <pageSetup paperSize="9" scale="77" orientation="portrait" r:id="rId1"/>
  <headerFooter alignWithMargins="0"/>
  <rowBreaks count="2" manualBreakCount="2">
    <brk id="71" max="18" man="1"/>
    <brk id="148" max="1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Company>（財）広島県教育職員互助組合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Hotta</dc:creator>
  <cp:lastModifiedBy>gojyo06</cp:lastModifiedBy>
  <cp:lastPrinted>2023-12-12T04:24:02Z</cp:lastPrinted>
  <dcterms:created xsi:type="dcterms:W3CDTF">2004-10-07T00:30:20Z</dcterms:created>
  <dcterms:modified xsi:type="dcterms:W3CDTF">2025-12-18T06:46:21Z</dcterms:modified>
</cp:coreProperties>
</file>